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Phil_Batterson/Desktop/Kit Campers/"/>
    </mc:Choice>
  </mc:AlternateContent>
  <xr:revisionPtr revIDLastSave="0" documentId="13_ncr:1_{911560BB-8B42-9C4D-AB25-DA49041D08F3}" xr6:coauthVersionLast="47" xr6:coauthVersionMax="47" xr10:uidLastSave="{00000000-0000-0000-0000-000000000000}"/>
  <bookViews>
    <workbookView xWindow="680" yWindow="500" windowWidth="30800" windowHeight="20500" xr2:uid="{4D4EC532-F819-CB4F-B5BE-C965BA33BF92}"/>
  </bookViews>
  <sheets>
    <sheet name="Kit Camper V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9" i="1" l="1"/>
  <c r="N58" i="1"/>
  <c r="K58" i="1"/>
  <c r="N57" i="1"/>
  <c r="K57" i="1"/>
  <c r="K56" i="1"/>
  <c r="K55" i="1"/>
  <c r="K54" i="1"/>
  <c r="K53" i="1"/>
  <c r="N52" i="1"/>
  <c r="K52" i="1"/>
  <c r="N51" i="1"/>
  <c r="K51" i="1"/>
  <c r="C51" i="1"/>
  <c r="C52" i="1" s="1"/>
  <c r="C53" i="1" s="1"/>
  <c r="C54" i="1" s="1"/>
  <c r="C55" i="1" s="1"/>
  <c r="C56" i="1" s="1"/>
  <c r="C57" i="1" s="1"/>
  <c r="C58" i="1" s="1"/>
  <c r="C59" i="1" s="1"/>
  <c r="N48" i="1"/>
  <c r="K48" i="1"/>
  <c r="N47" i="1"/>
  <c r="K47" i="1"/>
  <c r="N46" i="1"/>
  <c r="K46" i="1"/>
  <c r="N44" i="1"/>
  <c r="K44" i="1"/>
  <c r="N43" i="1"/>
  <c r="K43" i="1"/>
  <c r="N42" i="1"/>
  <c r="K42" i="1"/>
  <c r="N41" i="1"/>
  <c r="K41" i="1"/>
  <c r="N40" i="1"/>
  <c r="K40" i="1"/>
  <c r="N39" i="1"/>
  <c r="K39" i="1"/>
  <c r="B38" i="1" s="1"/>
  <c r="N38" i="1"/>
  <c r="K38" i="1"/>
  <c r="K35" i="1"/>
  <c r="N34" i="1"/>
  <c r="K34" i="1"/>
  <c r="N33" i="1"/>
  <c r="K33" i="1"/>
  <c r="B33" i="1"/>
  <c r="K31" i="1"/>
  <c r="K29" i="1"/>
  <c r="N28" i="1"/>
  <c r="K28" i="1"/>
  <c r="B28" i="1"/>
  <c r="N26" i="1"/>
  <c r="K26" i="1"/>
  <c r="B24" i="1" s="1"/>
  <c r="C26" i="1"/>
  <c r="K25" i="1"/>
  <c r="C25" i="1"/>
  <c r="N24" i="1"/>
  <c r="K24" i="1"/>
  <c r="N22" i="1"/>
  <c r="K22" i="1"/>
  <c r="B22" i="1"/>
  <c r="N20" i="1"/>
  <c r="K20" i="1"/>
  <c r="N19" i="1"/>
  <c r="K19" i="1"/>
  <c r="N18" i="1"/>
  <c r="K18" i="1"/>
  <c r="N17" i="1"/>
  <c r="K17" i="1"/>
  <c r="N16" i="1"/>
  <c r="K16" i="1"/>
  <c r="C16" i="1"/>
  <c r="C17" i="1" s="1"/>
  <c r="C18" i="1" s="1"/>
  <c r="C19" i="1" s="1"/>
  <c r="C20" i="1" s="1"/>
  <c r="N15" i="1"/>
  <c r="K15" i="1"/>
  <c r="K12" i="1"/>
  <c r="N11" i="1"/>
  <c r="K11" i="1"/>
  <c r="C11" i="1"/>
  <c r="C12" i="1" s="1"/>
  <c r="C13" i="1" s="1"/>
  <c r="N10" i="1"/>
  <c r="K10" i="1"/>
  <c r="N9" i="1"/>
  <c r="K9" i="1"/>
  <c r="K61" i="1" l="1"/>
  <c r="B15" i="1"/>
  <c r="N61" i="1"/>
  <c r="O13" i="1"/>
  <c r="B51" i="1"/>
  <c r="B9" i="1"/>
  <c r="B46" i="1"/>
  <c r="O42" i="1"/>
  <c r="O11" i="1"/>
  <c r="H61" i="1" s="1"/>
  <c r="O16" i="1"/>
  <c r="O39" i="1"/>
</calcChain>
</file>

<file path=xl/sharedStrings.xml><?xml version="1.0" encoding="utf-8"?>
<sst xmlns="http://schemas.openxmlformats.org/spreadsheetml/2006/main" count="198" uniqueCount="148">
  <si>
    <r>
      <rPr>
        <b/>
        <u/>
        <sz val="16"/>
        <color rgb="FF000000"/>
        <rFont val="Arial"/>
        <family val="2"/>
      </rPr>
      <t xml:space="preserve">How to use this bill of materials: </t>
    </r>
    <r>
      <rPr>
        <sz val="16"/>
        <color rgb="FF000000"/>
        <rFont val="Arial"/>
        <family val="2"/>
      </rPr>
      <t xml:space="preserve">
This is a bill of materials I used to make the first pop up style camper featured on kitcampers.co During this build I learned a lot and have changed how I would build my next diy pop up camper considerably. I am currently designing and working on building the second version of Kit Campers, the new features include a full length tent, only aluminum composite material as opposed to the glued woodden sandwich panel used in this build and as much integrated 8020 aluminum support structure as possible. Use this bill of matierals and my first pop up camper build thread as a guide for your design but know that a new, more sophisticated design is in the work!</t>
    </r>
  </si>
  <si>
    <t>This is a bill of materials I used to make the first pop up style camper featured on kitcampers.co During this build I learned a lot and have changed how I would build my next diy pop up camper considerably. I am currently designing and working on building the second version of Kit Campers, the new features include a full length tent, only aluminum composite material as opposed to the glued woodden sandwich panel used in this build and as much integrated 8020 aluminum support structure as possible. Use this bill of matierals and my first pop up camper build thread as a guide for your design but know that a new, more sophisticated design is in the work!</t>
  </si>
  <si>
    <t>#</t>
  </si>
  <si>
    <t>Item</t>
  </si>
  <si>
    <t>Description</t>
  </si>
  <si>
    <t>Part Number</t>
  </si>
  <si>
    <t>Machining/link</t>
  </si>
  <si>
    <t>Vendor</t>
  </si>
  <si>
    <t>Price/ea</t>
  </si>
  <si>
    <t>Qty</t>
  </si>
  <si>
    <t>PRICE</t>
  </si>
  <si>
    <t>Length (in)</t>
  </si>
  <si>
    <t>Weight/each (lbs)</t>
  </si>
  <si>
    <t>Weight (lbs)</t>
  </si>
  <si>
    <t>Notes</t>
  </si>
  <si>
    <t>Pop-Up Tent Frame</t>
  </si>
  <si>
    <t>Extrusion: Long tent bar</t>
  </si>
  <si>
    <t>1.5" x 3.0" (lightweight version, black)</t>
  </si>
  <si>
    <t>EX-1530UL</t>
  </si>
  <si>
    <t>4 ends tapped with 5/16-18 1.25" deep</t>
  </si>
  <si>
    <t>TNUTZ</t>
  </si>
  <si>
    <t xml:space="preserve">TENT COST = </t>
  </si>
  <si>
    <t>Extrusion: Short tent bar</t>
  </si>
  <si>
    <t>Extrusion: Roof Cross Beams</t>
  </si>
  <si>
    <t>1.5" x 1.5" (lightweight version, silver)</t>
  </si>
  <si>
    <t>EX-1515L</t>
  </si>
  <si>
    <t>2 counterbores on each small end</t>
  </si>
  <si>
    <t>Inline Bulb Seal for 1-1/2" High Single Rail, 6 Feet Long</t>
  </si>
  <si>
    <t>47065T814</t>
  </si>
  <si>
    <t>https://www.mcmaster.com/t-slotted-framing-covers/</t>
  </si>
  <si>
    <t>McMaster</t>
  </si>
  <si>
    <t>6 ft each</t>
  </si>
  <si>
    <t>TENT WEIGHT =</t>
  </si>
  <si>
    <t>Tent Hadware</t>
  </si>
  <si>
    <t>1.5″ DOUBLE ANCHOR FASTENER ASSEMBLY (LONG)</t>
  </si>
  <si>
    <t>Used for anchoring the roof crossbeams in place</t>
  </si>
  <si>
    <t>AFD-015-A</t>
  </si>
  <si>
    <t xml:space="preserve">ROOF WEIGHT = </t>
  </si>
  <si>
    <t>4 hole corner gusset</t>
  </si>
  <si>
    <t>CB-015-C also offered in black (CB-015-C-BLACK)</t>
  </si>
  <si>
    <t>CB-015-C</t>
  </si>
  <si>
    <t>https://www.tnutz.com/product/cb-015-c-black</t>
  </si>
  <si>
    <t xml:space="preserve">15 SERIES T-NUT </t>
  </si>
  <si>
    <t>T-nut for button head screws</t>
  </si>
  <si>
    <t>ET-015</t>
  </si>
  <si>
    <t>https://www.tnutz.com/product/et-015/</t>
  </si>
  <si>
    <t>Epanel for roof</t>
  </si>
  <si>
    <t xml:space="preserve">15 SERIES Strainless SCREW 5/8" 5/16-18 </t>
  </si>
  <si>
    <t>Stainless steel button head screw</t>
  </si>
  <si>
    <t>5/16-18x5/8'' BHCS-STAINLESS</t>
  </si>
  <si>
    <t>https://www.tnutz.com/product/imperial-button-head-ss/</t>
  </si>
  <si>
    <t>15 SERIES HIDDEN CORNER CONNECTOR (INSIDE TO INSIDE)</t>
  </si>
  <si>
    <t xml:space="preserve">These are used to keep the long and short cross beams together at 45 degree angles. I like the guessets but the aluminum tapped holes are easily stripped so needed something else to allow for more rigidity. </t>
  </si>
  <si>
    <t>HC-015-A</t>
  </si>
  <si>
    <t>https://www.tnutz.com/product/hc-015-a/</t>
  </si>
  <si>
    <t>1" 5/16-18 Stainless BUTTON HEAD SCREWS</t>
  </si>
  <si>
    <t>5/16-18x1'' used to affix the gussets to the tapped holes in the tent cross bars</t>
  </si>
  <si>
    <t>TENT PANELS</t>
  </si>
  <si>
    <t>Dibond 3mm epanel</t>
  </si>
  <si>
    <t>black 4x8' aluminum composite panel</t>
  </si>
  <si>
    <t>48 x 96</t>
  </si>
  <si>
    <t>Sun Supply Sign Shop</t>
  </si>
  <si>
    <t>Gas Struts</t>
  </si>
  <si>
    <t>Gas struts for pop top</t>
  </si>
  <si>
    <t>44" gas strut with metal cup holds 40 lbs each</t>
  </si>
  <si>
    <t>ST440M40-W</t>
  </si>
  <si>
    <t>https://www.liftsupportsdepot.com/lift-supports-depot-st440m40-gas-charged-lift-support/</t>
  </si>
  <si>
    <t>Lift Support Depot</t>
  </si>
  <si>
    <t>Ball studs for gas strut mounting</t>
  </si>
  <si>
    <t>13mm ball stud with 5/16-18 threads</t>
  </si>
  <si>
    <t>https://www.amazon.com/Pack-13mm-Ball-Studs-Hardware/dp/B076FH37S2/ref=asc_df_B076FH37S2/?tag=hyprod-20&amp;linkCode=df0&amp;hvadid=309898128610&amp;hvpos=&amp;hvnetw=g&amp;hvrand=10612513555931173066&amp;hvpone=&amp;hvptwo=&amp;hvqmt=&amp;hvdev=c&amp;hvdvcmdl=&amp;hvlocint=&amp;hvlocphy=1024429&amp;hvtargid=pla-568420262042&amp;th=1</t>
  </si>
  <si>
    <t>Amazon</t>
  </si>
  <si>
    <t>Double economy TNUT</t>
  </si>
  <si>
    <t xml:space="preserve">For mounting the bottom portion of the struts, this will space them consistently </t>
  </si>
  <si>
    <t>ETD-015</t>
  </si>
  <si>
    <t>https://www.tnutz.com/product/etd-015/</t>
  </si>
  <si>
    <t>Tent Canvas 
DIY</t>
  </si>
  <si>
    <t>Tent/tarp opted for very heavy duty water proof vinyl</t>
  </si>
  <si>
    <t>Sigman 18 oz Vinyl Coated Polyester Fabric</t>
  </si>
  <si>
    <t>https://www.mytarp.com/search?type=product&amp;q=Sigman+18+oz+Vinyl+Coated+Polyester+Fabric</t>
  </si>
  <si>
    <t>MyTarp.com</t>
  </si>
  <si>
    <t xml:space="preserve">Rubber cement </t>
  </si>
  <si>
    <t>Rubber cement for attaching the sides of the vinyl</t>
  </si>
  <si>
    <t>https://www.amazon.com/gp/product/B00BUB5JOA/ref=ppx_yo_dt_b_search_asin_title?ie=UTF8&amp;psc=1</t>
  </si>
  <si>
    <t>Good scissors</t>
  </si>
  <si>
    <t>Self tapping screws for mounting the vinyl</t>
  </si>
  <si>
    <t>1/2 inch self tapping from homedepot</t>
  </si>
  <si>
    <t>https://www.homedepot.com/p/Teks-8-x-1-2-in-Zinc-Plated-Steel-Phillips-Truss-Head-Drill-Point-Lath-Screws-260-Pack-21520/100164313</t>
  </si>
  <si>
    <t>Homedepot</t>
  </si>
  <si>
    <t>Tent Floor</t>
  </si>
  <si>
    <t xml:space="preserve">1 inch aluminum angle </t>
  </si>
  <si>
    <t>1inch aluminum angle for removable sleeping panels</t>
  </si>
  <si>
    <t>https://www.homedepot.com/p/Everbilt-1-in-x-96-in-Aluminum-Angle-with-1-16-in-Thick-800057/204325583?MERCH=REC-_-pipinstock-_-204273998-_-204325583-_-N&amp;</t>
  </si>
  <si>
    <t>1 inch aluminum square tube</t>
  </si>
  <si>
    <t>1 inch aluminum square for reinforcing panels</t>
  </si>
  <si>
    <t>https://www.homedepot.com/p/Everbilt-1-in-x-96-in-Aluminum-Square-Tube-with-1-20-in-Thick-802537/204273939</t>
  </si>
  <si>
    <t>1 inch Flat aluminum bar to reinforce wood panels where struts will go</t>
  </si>
  <si>
    <t>https://www.homedepot.com/p/Everbilt-1-in-x-96-in-Aluminum-Flat-Bar-with-1-8-in-T-802557/204276137</t>
  </si>
  <si>
    <t>Box Frame</t>
  </si>
  <si>
    <t>LARGE CROSS BEAMS</t>
  </si>
  <si>
    <t>1.5" x 1.5" (lightweight version, black)</t>
  </si>
  <si>
    <t xml:space="preserve">BOX COST = </t>
  </si>
  <si>
    <t>LARGE BEAMS ABOVE BED RAILS</t>
  </si>
  <si>
    <t>4 ENDS COUTERBORE</t>
  </si>
  <si>
    <t>UPPER SUPPORT (UP AND DOWN)</t>
  </si>
  <si>
    <t>4 ENDS COUNTERBORE WITH A/C AND B/D</t>
  </si>
  <si>
    <t>SECONDARY CROSS BEAM</t>
  </si>
  <si>
    <t>BOX WEIGHT =</t>
  </si>
  <si>
    <t>BED RAIL beams</t>
  </si>
  <si>
    <t>Cap seal</t>
  </si>
  <si>
    <t>To seal cap from leaking at rails</t>
  </si>
  <si>
    <t>https://www.amazon.com/Super-Width-Height-Length-Rubber/dp/B00C7VU9BA</t>
  </si>
  <si>
    <t>23 ft</t>
  </si>
  <si>
    <t>2 inch aluminum angle</t>
  </si>
  <si>
    <t xml:space="preserve">Affix aluminum angle to bed rail beams with VHB and flat head screws then affix aluminum angle to bed rails or clamps depending on truck </t>
  </si>
  <si>
    <t>https://www.homedepot.com/p/Everbilt-2-in-x-96-in-Aluminum-Angle-with-1-16-in-Thick-802607/204273998</t>
  </si>
  <si>
    <t>Box Hadware</t>
  </si>
  <si>
    <t>15 SERIES 12 HOLE 90° JOINING PLATE</t>
  </si>
  <si>
    <t>for extra structural support make sure to order with stainless steel and eco tnutz</t>
  </si>
  <si>
    <t>JP-015-M</t>
  </si>
  <si>
    <t>https://www.tnutz.com/product/jp-015-m/</t>
  </si>
  <si>
    <t>Box PANELS</t>
  </si>
  <si>
    <t>1/8 utility board</t>
  </si>
  <si>
    <t>https://www.homedepot.com/p/Utility-Panel-Common-1-8-in-x-4-ft-x-8-ft-Actual-0-106-in-x-48-in-x-96-in-833096/100543684</t>
  </si>
  <si>
    <t xml:space="preserve">1 inch pink foam </t>
  </si>
  <si>
    <t>1 x 48 x 96</t>
  </si>
  <si>
    <t>https://www.homedepot.com/p/Owens-Corning-FOAMULAR-NGX-F-150-1-in-x-4-ft-x-8-ft-SSE-R-5-XPS-Rigid-Foam-Board-Insulation-20WENGX/315197840</t>
  </si>
  <si>
    <t>1 gallon Wood glue - tite bond 2</t>
  </si>
  <si>
    <t xml:space="preserve">Use a lot! </t>
  </si>
  <si>
    <t>https://www.homedepot.com/p/Titebond-II-1-gal-Premium-Wood-Glue-5006/100207696</t>
  </si>
  <si>
    <t>Stain of your choice - I like dark walnut</t>
  </si>
  <si>
    <t>1 gallon</t>
  </si>
  <si>
    <t>https://www.homedepot.com/p/Varathane-1-qt-Dark-Walnut-Classic-Wood-Interior-Stain-339720/305502000</t>
  </si>
  <si>
    <t>Sparurathane - prefer satin but gloss is fine too</t>
  </si>
  <si>
    <t>https://www.homedepot.com/p/Varathane-1-Gal-Clear-Satin-Oil-Based-Exterior-Spar-Urethane-9331/100188274</t>
  </si>
  <si>
    <t>Angle aluminum for reinforcing bottom of liftable panels</t>
  </si>
  <si>
    <t>1 in angle aluminum</t>
  </si>
  <si>
    <t>96"</t>
  </si>
  <si>
    <t>https://www.homedepot.com/p/Everbilt-1-in-x-96-in-Aluminum-Angle-with-1-16-in-Thick-800057/204325583</t>
  </si>
  <si>
    <t>100n gas struts</t>
  </si>
  <si>
    <t>used to lift back hatch and side hatch</t>
  </si>
  <si>
    <t>https://www.amazon.com/gp/product/B01AHHCHBK/ref=ppx_yo_dt_b_search_asin_title?ie=UTF8&amp;th=1</t>
  </si>
  <si>
    <t>Very high bond tape 36 yards - get two rolls</t>
  </si>
  <si>
    <t>3m VHB is AMAZING, I recommend using this for most of your securing with some extra bolts for good securing</t>
  </si>
  <si>
    <t>https://www.uline.com/Product/Detail/S-21625/3M-VHB-Tape/3M-RP16-VHB-Double-Sided-Foam-Tape-1-x-36-yds?keywords=S-21625</t>
  </si>
  <si>
    <t>Uline</t>
  </si>
  <si>
    <t>Tent Only</t>
  </si>
  <si>
    <t>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</si>
</sst>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
  </numFmts>
  <fonts count="22" x14ac:knownFonts="1">
    <font>
      <sz val="12"/>
      <color theme="1"/>
      <name val="Calibri"/>
      <family val="2"/>
      <scheme val="minor"/>
    </font>
    <font>
      <sz val="10"/>
      <color rgb="FF000000"/>
      <name val="Arial"/>
      <family val="2"/>
    </font>
    <font>
      <b/>
      <sz val="10"/>
      <color rgb="FF000000"/>
      <name val="Arial"/>
      <family val="2"/>
    </font>
    <font>
      <sz val="16"/>
      <color rgb="FF000000"/>
      <name val="Arial"/>
      <family val="2"/>
    </font>
    <font>
      <b/>
      <u/>
      <sz val="16"/>
      <color rgb="FF000000"/>
      <name val="Arial"/>
      <family val="2"/>
    </font>
    <font>
      <sz val="11"/>
      <name val="Calibri"/>
      <family val="2"/>
    </font>
    <font>
      <b/>
      <i/>
      <sz val="8"/>
      <color rgb="FF000000"/>
      <name val="Calibri"/>
      <family val="2"/>
    </font>
    <font>
      <b/>
      <sz val="11"/>
      <color rgb="FF000000"/>
      <name val="Calibri"/>
      <family val="2"/>
    </font>
    <font>
      <b/>
      <sz val="12"/>
      <color theme="0"/>
      <name val="Arial"/>
      <family val="2"/>
    </font>
    <font>
      <sz val="11"/>
      <color rgb="FF000000"/>
      <name val="Calibri"/>
      <family val="2"/>
    </font>
    <font>
      <sz val="10"/>
      <name val="Arial"/>
      <family val="2"/>
    </font>
    <font>
      <b/>
      <sz val="10"/>
      <name val="Arial"/>
      <family val="2"/>
    </font>
    <font>
      <b/>
      <i/>
      <sz val="8"/>
      <name val="Calibri"/>
      <family val="2"/>
    </font>
    <font>
      <b/>
      <u/>
      <sz val="10"/>
      <name val="Arial"/>
      <family val="2"/>
    </font>
    <font>
      <b/>
      <sz val="12"/>
      <name val="Arial"/>
      <family val="2"/>
    </font>
    <font>
      <b/>
      <sz val="8"/>
      <name val="Calibri"/>
      <family val="2"/>
    </font>
    <font>
      <b/>
      <u/>
      <sz val="11"/>
      <name val="Calibri"/>
      <family val="2"/>
    </font>
    <font>
      <u/>
      <sz val="10"/>
      <color theme="10"/>
      <name val="Arial"/>
      <family val="2"/>
    </font>
    <font>
      <b/>
      <sz val="12"/>
      <color rgb="FF364037"/>
      <name val="Arial"/>
      <family val="2"/>
    </font>
    <font>
      <u/>
      <sz val="11"/>
      <color rgb="FF1155CC"/>
      <name val="Calibri"/>
      <family val="2"/>
    </font>
    <font>
      <sz val="10"/>
      <color rgb="FF364037"/>
      <name val="Arial"/>
      <family val="2"/>
    </font>
    <font>
      <b/>
      <sz val="12"/>
      <color rgb="FF000000"/>
      <name val="Calibri"/>
      <family val="2"/>
    </font>
  </fonts>
  <fills count="8">
    <fill>
      <patternFill patternType="none"/>
    </fill>
    <fill>
      <patternFill patternType="gray125"/>
    </fill>
    <fill>
      <patternFill patternType="solid">
        <fgColor rgb="FF364037"/>
        <bgColor rgb="FFD0E0E3"/>
      </patternFill>
    </fill>
    <fill>
      <patternFill patternType="solid">
        <fgColor rgb="FFB6D7A8"/>
        <bgColor rgb="FFB6D7A8"/>
      </patternFill>
    </fill>
    <fill>
      <patternFill patternType="solid">
        <fgColor theme="0"/>
        <bgColor rgb="FFD0E0E3"/>
      </patternFill>
    </fill>
    <fill>
      <patternFill patternType="solid">
        <fgColor theme="0"/>
        <bgColor indexed="64"/>
      </patternFill>
    </fill>
    <fill>
      <patternFill patternType="solid">
        <fgColor rgb="FFCDB197"/>
        <bgColor indexed="64"/>
      </patternFill>
    </fill>
    <fill>
      <patternFill patternType="solid">
        <fgColor rgb="FFFFF2CC"/>
        <bgColor rgb="FFFFF2CC"/>
      </patternFill>
    </fill>
  </fills>
  <borders count="39">
    <border>
      <left/>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s>
  <cellStyleXfs count="3">
    <xf numFmtId="0" fontId="0" fillId="0" borderId="0"/>
    <xf numFmtId="0" fontId="17" fillId="0" borderId="0" applyNumberFormat="0" applyFill="0" applyBorder="0" applyAlignment="0" applyProtection="0"/>
    <xf numFmtId="0" fontId="1" fillId="0" borderId="0"/>
  </cellStyleXfs>
  <cellXfs count="205">
    <xf numFmtId="0" fontId="0" fillId="0" borderId="0" xfId="0"/>
    <xf numFmtId="0" fontId="1" fillId="0" borderId="0" xfId="2"/>
    <xf numFmtId="0" fontId="2" fillId="0" borderId="0" xfId="2" applyFont="1" applyAlignment="1">
      <alignment horizontal="center" vertical="center"/>
    </xf>
    <xf numFmtId="0" fontId="1" fillId="0" borderId="0" xfId="2" applyAlignment="1">
      <alignment horizontal="center"/>
    </xf>
    <xf numFmtId="0" fontId="3" fillId="0" borderId="0" xfId="2" applyFont="1" applyAlignment="1">
      <alignment horizontal="center" wrapText="1"/>
    </xf>
    <xf numFmtId="0" fontId="6" fillId="0" borderId="1" xfId="2" applyFont="1" applyBorder="1" applyAlignment="1">
      <alignment horizontal="center" vertical="center"/>
    </xf>
    <xf numFmtId="0" fontId="7" fillId="0" borderId="2" xfId="2" applyFont="1" applyBorder="1" applyAlignment="1">
      <alignment horizontal="center"/>
    </xf>
    <xf numFmtId="0" fontId="7" fillId="0" borderId="3" xfId="2" applyFont="1" applyBorder="1" applyAlignment="1">
      <alignment horizontal="center"/>
    </xf>
    <xf numFmtId="165" fontId="7" fillId="0" borderId="3" xfId="2" applyNumberFormat="1"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xf>
    <xf numFmtId="164" fontId="8" fillId="2" borderId="1" xfId="2" applyNumberFormat="1" applyFont="1" applyFill="1" applyBorder="1" applyAlignment="1">
      <alignment horizontal="center" vertical="center" textRotation="90"/>
    </xf>
    <xf numFmtId="0" fontId="6" fillId="0" borderId="6" xfId="2" applyFont="1" applyBorder="1" applyAlignment="1">
      <alignment horizontal="center" vertical="center"/>
    </xf>
    <xf numFmtId="0" fontId="9" fillId="0" borderId="7" xfId="2" applyFont="1" applyBorder="1" applyAlignment="1">
      <alignment horizontal="left" vertical="center"/>
    </xf>
    <xf numFmtId="165" fontId="9" fillId="0" borderId="7" xfId="2" applyNumberFormat="1" applyFont="1" applyBorder="1" applyAlignment="1">
      <alignment horizontal="center" vertical="center"/>
    </xf>
    <xf numFmtId="0" fontId="9" fillId="0" borderId="7" xfId="2" applyFont="1" applyBorder="1" applyAlignment="1">
      <alignment horizontal="center" vertical="center"/>
    </xf>
    <xf numFmtId="165" fontId="7" fillId="3" borderId="7" xfId="2" applyNumberFormat="1" applyFont="1" applyFill="1" applyBorder="1" applyAlignment="1">
      <alignment horizontal="center" vertical="center"/>
    </xf>
    <xf numFmtId="0" fontId="9" fillId="0" borderId="7" xfId="2" applyFont="1" applyBorder="1" applyAlignment="1">
      <alignment horizontal="center"/>
    </xf>
    <xf numFmtId="0" fontId="10" fillId="0" borderId="8" xfId="2" applyFont="1" applyBorder="1" applyAlignment="1">
      <alignment vertical="top" wrapText="1"/>
    </xf>
    <xf numFmtId="0" fontId="1" fillId="0" borderId="0" xfId="2" applyAlignment="1">
      <alignment vertical="center" wrapText="1"/>
    </xf>
    <xf numFmtId="0" fontId="1" fillId="0" borderId="0" xfId="2" applyAlignment="1">
      <alignment vertical="center"/>
    </xf>
    <xf numFmtId="164" fontId="8" fillId="2" borderId="9" xfId="2" applyNumberFormat="1" applyFont="1" applyFill="1" applyBorder="1" applyAlignment="1">
      <alignment horizontal="center" vertical="center" textRotation="90"/>
    </xf>
    <xf numFmtId="0" fontId="11" fillId="0" borderId="10" xfId="2" applyFont="1" applyBorder="1" applyAlignment="1">
      <alignment horizontal="center" vertical="center"/>
    </xf>
    <xf numFmtId="0" fontId="5" fillId="0" borderId="11" xfId="2" applyFont="1" applyBorder="1" applyAlignment="1">
      <alignment horizontal="left" vertical="center"/>
    </xf>
    <xf numFmtId="0" fontId="9" fillId="0" borderId="11" xfId="2" applyFont="1" applyBorder="1" applyAlignment="1">
      <alignment horizontal="left" vertical="center"/>
    </xf>
    <xf numFmtId="165" fontId="5" fillId="0" borderId="11" xfId="2" applyNumberFormat="1" applyFont="1" applyBorder="1" applyAlignment="1">
      <alignment horizontal="center" vertical="center"/>
    </xf>
    <xf numFmtId="0" fontId="9" fillId="0" borderId="11" xfId="2" applyFont="1" applyBorder="1" applyAlignment="1">
      <alignment horizontal="center" vertical="center"/>
    </xf>
    <xf numFmtId="165" fontId="7" fillId="3" borderId="11" xfId="2" applyNumberFormat="1" applyFont="1" applyFill="1" applyBorder="1" applyAlignment="1">
      <alignment horizontal="center" vertical="center"/>
    </xf>
    <xf numFmtId="0" fontId="9" fillId="0" borderId="11" xfId="2" applyFont="1" applyBorder="1" applyAlignment="1">
      <alignment horizontal="center"/>
    </xf>
    <xf numFmtId="0" fontId="10" fillId="0" borderId="12" xfId="2" applyFont="1" applyBorder="1"/>
    <xf numFmtId="0" fontId="12" fillId="0" borderId="10" xfId="2" applyFont="1" applyBorder="1" applyAlignment="1">
      <alignment horizontal="center" vertical="center"/>
    </xf>
    <xf numFmtId="165" fontId="13" fillId="0" borderId="12" xfId="2" applyNumberFormat="1" applyFont="1" applyBorder="1" applyAlignment="1">
      <alignment vertical="top"/>
    </xf>
    <xf numFmtId="0" fontId="1" fillId="0" borderId="11" xfId="2" applyBorder="1" applyAlignment="1">
      <alignment horizontal="left" vertical="center"/>
    </xf>
    <xf numFmtId="165" fontId="9" fillId="0" borderId="11" xfId="2" applyNumberFormat="1" applyFont="1" applyBorder="1" applyAlignment="1">
      <alignment horizontal="center" vertical="center"/>
    </xf>
    <xf numFmtId="166" fontId="5" fillId="0" borderId="11" xfId="2" applyNumberFormat="1" applyFont="1" applyBorder="1" applyAlignment="1">
      <alignment horizontal="center" vertical="center"/>
    </xf>
    <xf numFmtId="0" fontId="5" fillId="0" borderId="11" xfId="2" applyFont="1" applyBorder="1" applyAlignment="1">
      <alignment horizontal="center"/>
    </xf>
    <xf numFmtId="0" fontId="10" fillId="0" borderId="12" xfId="2" applyFont="1" applyBorder="1"/>
    <xf numFmtId="0" fontId="12" fillId="0" borderId="13" xfId="2" applyFont="1" applyBorder="1" applyAlignment="1">
      <alignment horizontal="center" vertical="center"/>
    </xf>
    <xf numFmtId="0" fontId="9" fillId="0" borderId="14" xfId="2" applyFont="1" applyBorder="1" applyAlignment="1">
      <alignment horizontal="left" vertical="center"/>
    </xf>
    <xf numFmtId="0" fontId="5" fillId="0" borderId="14" xfId="2" applyFont="1" applyBorder="1" applyAlignment="1">
      <alignment horizontal="left" vertical="center"/>
    </xf>
    <xf numFmtId="165" fontId="5" fillId="0" borderId="14" xfId="2" applyNumberFormat="1" applyFont="1" applyBorder="1" applyAlignment="1">
      <alignment horizontal="center" vertical="center"/>
    </xf>
    <xf numFmtId="0" fontId="9" fillId="0" borderId="14" xfId="2" applyFont="1" applyBorder="1" applyAlignment="1">
      <alignment horizontal="center" vertical="center"/>
    </xf>
    <xf numFmtId="165" fontId="7" fillId="3" borderId="14" xfId="2" applyNumberFormat="1" applyFont="1" applyFill="1" applyBorder="1" applyAlignment="1">
      <alignment horizontal="center" vertical="center"/>
    </xf>
    <xf numFmtId="0" fontId="5" fillId="0" borderId="14" xfId="2" applyFont="1" applyBorder="1" applyAlignment="1">
      <alignment horizontal="center" vertical="center"/>
    </xf>
    <xf numFmtId="0" fontId="5" fillId="0" borderId="14" xfId="2" applyFont="1" applyBorder="1" applyAlignment="1">
      <alignment horizontal="center"/>
    </xf>
    <xf numFmtId="0" fontId="13" fillId="0" borderId="15" xfId="2" applyFont="1" applyBorder="1" applyAlignment="1">
      <alignment horizontal="left"/>
    </xf>
    <xf numFmtId="164" fontId="14" fillId="4" borderId="16" xfId="2" applyNumberFormat="1" applyFont="1" applyFill="1" applyBorder="1" applyAlignment="1">
      <alignment horizontal="center" vertical="center" textRotation="90"/>
    </xf>
    <xf numFmtId="165" fontId="14" fillId="4" borderId="17" xfId="2" applyNumberFormat="1" applyFont="1" applyFill="1" applyBorder="1" applyAlignment="1">
      <alignment horizontal="center" vertical="center" textRotation="90"/>
    </xf>
    <xf numFmtId="0" fontId="12" fillId="5" borderId="0" xfId="2" applyFont="1" applyFill="1" applyAlignment="1">
      <alignment horizontal="center" vertical="center"/>
    </xf>
    <xf numFmtId="0" fontId="9" fillId="5" borderId="0" xfId="2" applyFont="1" applyFill="1" applyAlignment="1">
      <alignment horizontal="left" vertical="center"/>
    </xf>
    <xf numFmtId="0" fontId="5" fillId="5" borderId="0" xfId="2" applyFont="1" applyFill="1" applyAlignment="1">
      <alignment horizontal="left" vertical="center"/>
    </xf>
    <xf numFmtId="165" fontId="5" fillId="5" borderId="0" xfId="2" applyNumberFormat="1" applyFont="1" applyFill="1" applyAlignment="1">
      <alignment horizontal="center" vertical="center"/>
    </xf>
    <xf numFmtId="0" fontId="9" fillId="5" borderId="0" xfId="2" applyFont="1" applyFill="1" applyAlignment="1">
      <alignment horizontal="center" vertical="center"/>
    </xf>
    <xf numFmtId="165" fontId="7" fillId="0" borderId="0" xfId="2" applyNumberFormat="1" applyFont="1" applyAlignment="1">
      <alignment horizontal="center" vertical="center"/>
    </xf>
    <xf numFmtId="0" fontId="5" fillId="5" borderId="0" xfId="2" applyFont="1" applyFill="1" applyAlignment="1">
      <alignment horizontal="center" vertical="center"/>
    </xf>
    <xf numFmtId="0" fontId="5" fillId="5" borderId="0" xfId="2" applyFont="1" applyFill="1" applyAlignment="1">
      <alignment horizontal="center"/>
    </xf>
    <xf numFmtId="0" fontId="13" fillId="5" borderId="18" xfId="2" applyFont="1" applyFill="1" applyBorder="1" applyAlignment="1">
      <alignment horizontal="left"/>
    </xf>
    <xf numFmtId="0" fontId="1" fillId="5" borderId="0" xfId="2" applyFill="1" applyAlignment="1">
      <alignment vertical="center" wrapText="1"/>
    </xf>
    <xf numFmtId="0" fontId="1" fillId="5" borderId="0" xfId="2" applyFill="1"/>
    <xf numFmtId="164" fontId="8" fillId="2" borderId="19" xfId="2" applyNumberFormat="1" applyFont="1" applyFill="1" applyBorder="1" applyAlignment="1">
      <alignment horizontal="center" vertical="center" textRotation="90"/>
    </xf>
    <xf numFmtId="0" fontId="12" fillId="0" borderId="6" xfId="2" applyFont="1" applyBorder="1" applyAlignment="1">
      <alignment horizontal="center" vertical="center"/>
    </xf>
    <xf numFmtId="0" fontId="1" fillId="0" borderId="7" xfId="2" applyBorder="1" applyAlignment="1">
      <alignment horizontal="left" vertical="center"/>
    </xf>
    <xf numFmtId="0" fontId="5" fillId="0" borderId="7" xfId="2" applyFont="1" applyBorder="1" applyAlignment="1">
      <alignment horizontal="left" vertical="center"/>
    </xf>
    <xf numFmtId="0" fontId="5" fillId="0" borderId="7" xfId="2" applyFont="1" applyBorder="1" applyAlignment="1">
      <alignment horizontal="center" vertical="center"/>
    </xf>
    <xf numFmtId="0" fontId="5" fillId="0" borderId="7" xfId="2" applyFont="1" applyBorder="1" applyAlignment="1">
      <alignment horizontal="center"/>
    </xf>
    <xf numFmtId="0" fontId="5" fillId="0" borderId="8" xfId="2" applyFont="1" applyBorder="1"/>
    <xf numFmtId="164" fontId="8" fillId="2" borderId="20" xfId="2" applyNumberFormat="1" applyFont="1" applyFill="1" applyBorder="1" applyAlignment="1">
      <alignment horizontal="center" vertical="center" textRotation="90"/>
    </xf>
    <xf numFmtId="0" fontId="15" fillId="0" borderId="10" xfId="2" applyFont="1" applyBorder="1" applyAlignment="1">
      <alignment horizontal="center" vertical="center"/>
    </xf>
    <xf numFmtId="0" fontId="5" fillId="0" borderId="11" xfId="2" applyFont="1" applyBorder="1" applyAlignment="1">
      <alignment horizontal="center" vertical="center"/>
    </xf>
    <xf numFmtId="0" fontId="16" fillId="0" borderId="12" xfId="2" applyFont="1" applyBorder="1"/>
    <xf numFmtId="0" fontId="5" fillId="0" borderId="12" xfId="2" applyFont="1" applyBorder="1"/>
    <xf numFmtId="164" fontId="8" fillId="2" borderId="21" xfId="2" applyNumberFormat="1" applyFont="1" applyFill="1" applyBorder="1" applyAlignment="1">
      <alignment horizontal="center" vertical="center" textRotation="90"/>
    </xf>
    <xf numFmtId="0" fontId="15" fillId="0" borderId="13" xfId="2" applyFont="1" applyBorder="1" applyAlignment="1">
      <alignment horizontal="center" vertical="center"/>
    </xf>
    <xf numFmtId="165" fontId="9" fillId="0" borderId="14" xfId="2" applyNumberFormat="1" applyFont="1" applyBorder="1" applyAlignment="1">
      <alignment horizontal="center" vertical="center"/>
    </xf>
    <xf numFmtId="0" fontId="9" fillId="0" borderId="14" xfId="2" applyFont="1" applyBorder="1" applyAlignment="1">
      <alignment horizontal="center"/>
    </xf>
    <xf numFmtId="0" fontId="5" fillId="0" borderId="15" xfId="2" applyFont="1" applyBorder="1"/>
    <xf numFmtId="164" fontId="14" fillId="4" borderId="16" xfId="2" applyNumberFormat="1" applyFont="1" applyFill="1" applyBorder="1" applyAlignment="1">
      <alignment horizontal="center" vertical="center" textRotation="90" wrapText="1"/>
    </xf>
    <xf numFmtId="0" fontId="15" fillId="0" borderId="0" xfId="2" applyFont="1" applyAlignment="1">
      <alignment horizontal="center" vertical="center"/>
    </xf>
    <xf numFmtId="0" fontId="9" fillId="0" borderId="0" xfId="2" applyFont="1" applyAlignment="1">
      <alignment horizontal="left" vertical="center"/>
    </xf>
    <xf numFmtId="0" fontId="5" fillId="0" borderId="0" xfId="2" applyFont="1" applyAlignment="1">
      <alignment horizontal="left" vertical="center"/>
    </xf>
    <xf numFmtId="165" fontId="9" fillId="0" borderId="0" xfId="2" applyNumberFormat="1" applyFont="1" applyAlignment="1">
      <alignment horizontal="center" vertical="center"/>
    </xf>
    <xf numFmtId="0" fontId="9" fillId="0" borderId="0" xfId="2" applyFont="1" applyAlignment="1">
      <alignment horizontal="center" vertical="center"/>
    </xf>
    <xf numFmtId="0" fontId="5" fillId="0" borderId="0" xfId="2" applyFont="1" applyAlignment="1">
      <alignment horizontal="center" vertical="center"/>
    </xf>
    <xf numFmtId="0" fontId="5" fillId="0" borderId="0" xfId="2" applyFont="1" applyAlignment="1">
      <alignment horizontal="center"/>
    </xf>
    <xf numFmtId="0" fontId="9" fillId="0" borderId="0" xfId="2" applyFont="1" applyAlignment="1">
      <alignment horizontal="center"/>
    </xf>
    <xf numFmtId="0" fontId="5" fillId="0" borderId="18" xfId="2" applyFont="1" applyBorder="1"/>
    <xf numFmtId="164" fontId="8" fillId="2" borderId="22" xfId="2" applyNumberFormat="1" applyFont="1" applyFill="1" applyBorder="1" applyAlignment="1">
      <alignment vertical="center" textRotation="90" wrapText="1"/>
    </xf>
    <xf numFmtId="165" fontId="8" fillId="2" borderId="0" xfId="2" applyNumberFormat="1" applyFont="1" applyFill="1" applyAlignment="1">
      <alignment horizontal="center" vertical="center" textRotation="90"/>
    </xf>
    <xf numFmtId="0" fontId="15" fillId="0" borderId="23" xfId="2" applyFont="1" applyBorder="1" applyAlignment="1">
      <alignment horizontal="center" vertical="center"/>
    </xf>
    <xf numFmtId="0" fontId="9" fillId="0" borderId="24" xfId="2" applyFont="1" applyBorder="1" applyAlignment="1">
      <alignment horizontal="left" vertical="center"/>
    </xf>
    <xf numFmtId="0" fontId="5" fillId="0" borderId="24" xfId="2" applyFont="1" applyBorder="1" applyAlignment="1">
      <alignment horizontal="left" vertical="center"/>
    </xf>
    <xf numFmtId="165" fontId="9" fillId="0" borderId="24" xfId="2" applyNumberFormat="1" applyFont="1" applyBorder="1" applyAlignment="1">
      <alignment horizontal="center" vertical="center"/>
    </xf>
    <xf numFmtId="1" fontId="9" fillId="0" borderId="24" xfId="2" applyNumberFormat="1" applyFont="1" applyBorder="1" applyAlignment="1">
      <alignment horizontal="center" vertical="center"/>
    </xf>
    <xf numFmtId="165" fontId="7" fillId="3" borderId="24" xfId="2" applyNumberFormat="1" applyFont="1" applyFill="1" applyBorder="1" applyAlignment="1">
      <alignment horizontal="center" vertical="center"/>
    </xf>
    <xf numFmtId="0" fontId="5" fillId="0" borderId="24" xfId="2" applyFont="1" applyBorder="1" applyAlignment="1">
      <alignment horizontal="center" vertical="center"/>
    </xf>
    <xf numFmtId="0" fontId="5" fillId="0" borderId="24" xfId="2" applyFont="1" applyBorder="1" applyAlignment="1">
      <alignment horizontal="center"/>
    </xf>
    <xf numFmtId="0" fontId="9" fillId="0" borderId="24" xfId="2" applyFont="1" applyBorder="1" applyAlignment="1">
      <alignment horizontal="center"/>
    </xf>
    <xf numFmtId="0" fontId="5" fillId="0" borderId="25" xfId="2" applyFont="1" applyBorder="1"/>
    <xf numFmtId="164" fontId="14" fillId="4" borderId="16" xfId="2" applyNumberFormat="1" applyFont="1" applyFill="1" applyBorder="1" applyAlignment="1">
      <alignment vertical="center" textRotation="90" wrapText="1"/>
    </xf>
    <xf numFmtId="1" fontId="9" fillId="0" borderId="0" xfId="2" applyNumberFormat="1" applyFont="1" applyAlignment="1">
      <alignment horizontal="center" vertical="center"/>
    </xf>
    <xf numFmtId="164" fontId="8" fillId="2" borderId="9" xfId="2" applyNumberFormat="1" applyFont="1" applyFill="1" applyBorder="1" applyAlignment="1">
      <alignment horizontal="center" vertical="center" textRotation="90" wrapText="1"/>
    </xf>
    <xf numFmtId="165" fontId="8" fillId="2" borderId="26" xfId="2" applyNumberFormat="1" applyFont="1" applyFill="1" applyBorder="1" applyAlignment="1">
      <alignment horizontal="center" vertical="center" textRotation="90"/>
    </xf>
    <xf numFmtId="0" fontId="17" fillId="0" borderId="11" xfId="1" applyBorder="1" applyAlignment="1">
      <alignment horizontal="left" vertical="center"/>
    </xf>
    <xf numFmtId="0" fontId="5" fillId="0" borderId="0" xfId="2" applyFont="1"/>
    <xf numFmtId="164" fontId="8" fillId="2" borderId="19" xfId="2" applyNumberFormat="1" applyFont="1" applyFill="1" applyBorder="1" applyAlignment="1">
      <alignment horizontal="center" vertical="center" textRotation="90" wrapText="1"/>
    </xf>
    <xf numFmtId="165" fontId="8" fillId="2" borderId="0" xfId="2" applyNumberFormat="1" applyFont="1" applyFill="1" applyAlignment="1">
      <alignment horizontal="center" vertical="center" textRotation="90"/>
    </xf>
    <xf numFmtId="1" fontId="9" fillId="0" borderId="7" xfId="2" applyNumberFormat="1" applyFont="1" applyBorder="1" applyAlignment="1">
      <alignment horizontal="center" vertical="center"/>
    </xf>
    <xf numFmtId="0" fontId="1" fillId="0" borderId="8" xfId="2" applyBorder="1"/>
    <xf numFmtId="1" fontId="9" fillId="0" borderId="11" xfId="2" applyNumberFormat="1" applyFont="1" applyBorder="1" applyAlignment="1">
      <alignment horizontal="center" vertical="center"/>
    </xf>
    <xf numFmtId="1" fontId="9" fillId="0" borderId="14" xfId="2" applyNumberFormat="1" applyFont="1" applyBorder="1" applyAlignment="1">
      <alignment horizontal="center" vertical="center"/>
    </xf>
    <xf numFmtId="0" fontId="9" fillId="0" borderId="11" xfId="2" applyFont="1" applyBorder="1"/>
    <xf numFmtId="0" fontId="5" fillId="0" borderId="11" xfId="2" applyFont="1" applyBorder="1" applyAlignment="1">
      <alignment horizontal="left"/>
    </xf>
    <xf numFmtId="0" fontId="9" fillId="0" borderId="11" xfId="2" applyFont="1" applyBorder="1" applyAlignment="1">
      <alignment horizontal="left"/>
    </xf>
    <xf numFmtId="165" fontId="9" fillId="0" borderId="11" xfId="2" applyNumberFormat="1" applyFont="1" applyBorder="1" applyAlignment="1">
      <alignment horizontal="center"/>
    </xf>
    <xf numFmtId="165" fontId="14" fillId="4" borderId="17" xfId="2" applyNumberFormat="1" applyFont="1" applyFill="1" applyBorder="1" applyAlignment="1">
      <alignment vertical="center" textRotation="90"/>
    </xf>
    <xf numFmtId="0" fontId="12" fillId="0" borderId="27" xfId="2" applyFont="1" applyBorder="1" applyAlignment="1">
      <alignment horizontal="center" vertical="center"/>
    </xf>
    <xf numFmtId="0" fontId="9" fillId="0" borderId="27" xfId="2" applyFont="1" applyBorder="1"/>
    <xf numFmtId="0" fontId="5" fillId="0" borderId="27" xfId="2" applyFont="1" applyBorder="1"/>
    <xf numFmtId="0" fontId="5" fillId="0" borderId="27" xfId="2" applyFont="1" applyBorder="1" applyAlignment="1">
      <alignment horizontal="left"/>
    </xf>
    <xf numFmtId="165" fontId="9" fillId="0" borderId="27" xfId="2" applyNumberFormat="1" applyFont="1" applyBorder="1" applyAlignment="1">
      <alignment horizontal="center"/>
    </xf>
    <xf numFmtId="1" fontId="9" fillId="0" borderId="27" xfId="2" applyNumberFormat="1" applyFont="1" applyBorder="1" applyAlignment="1">
      <alignment horizontal="center"/>
    </xf>
    <xf numFmtId="165" fontId="7" fillId="0" borderId="27" xfId="2" applyNumberFormat="1" applyFont="1" applyBorder="1" applyAlignment="1">
      <alignment horizontal="center"/>
    </xf>
    <xf numFmtId="0" fontId="5" fillId="0" borderId="27" xfId="2" applyFont="1" applyBorder="1" applyAlignment="1">
      <alignment horizontal="center"/>
    </xf>
    <xf numFmtId="0" fontId="5" fillId="0" borderId="28" xfId="2" applyFont="1" applyBorder="1"/>
    <xf numFmtId="164" fontId="18" fillId="6" borderId="19" xfId="2" applyNumberFormat="1" applyFont="1" applyFill="1" applyBorder="1" applyAlignment="1">
      <alignment horizontal="center" vertical="center" textRotation="90"/>
    </xf>
    <xf numFmtId="165" fontId="18" fillId="6" borderId="29" xfId="2" applyNumberFormat="1" applyFont="1" applyFill="1" applyBorder="1" applyAlignment="1">
      <alignment horizontal="center" vertical="center" textRotation="90"/>
    </xf>
    <xf numFmtId="0" fontId="6" fillId="0" borderId="6" xfId="2" applyFont="1" applyBorder="1" applyAlignment="1">
      <alignment horizontal="center" vertical="center"/>
    </xf>
    <xf numFmtId="0" fontId="9" fillId="0" borderId="7" xfId="2" applyFont="1" applyBorder="1"/>
    <xf numFmtId="0" fontId="9" fillId="0" borderId="7" xfId="2" applyFont="1" applyBorder="1" applyAlignment="1">
      <alignment horizontal="left"/>
    </xf>
    <xf numFmtId="165" fontId="9" fillId="0" borderId="7" xfId="2" applyNumberFormat="1" applyFont="1" applyBorder="1" applyAlignment="1">
      <alignment horizontal="center"/>
    </xf>
    <xf numFmtId="165" fontId="7" fillId="3" borderId="7" xfId="2" applyNumberFormat="1" applyFont="1" applyFill="1" applyBorder="1" applyAlignment="1">
      <alignment horizontal="center"/>
    </xf>
    <xf numFmtId="0" fontId="10" fillId="0" borderId="8" xfId="2" applyFont="1" applyBorder="1"/>
    <xf numFmtId="164" fontId="18" fillId="6" borderId="20" xfId="2" applyNumberFormat="1" applyFont="1" applyFill="1" applyBorder="1" applyAlignment="1">
      <alignment horizontal="center" vertical="center" textRotation="90"/>
    </xf>
    <xf numFmtId="165" fontId="18" fillId="6" borderId="30" xfId="2" applyNumberFormat="1" applyFont="1" applyFill="1" applyBorder="1" applyAlignment="1">
      <alignment horizontal="center" vertical="center" textRotation="90"/>
    </xf>
    <xf numFmtId="0" fontId="6" fillId="0" borderId="10" xfId="2" applyFont="1" applyBorder="1" applyAlignment="1">
      <alignment horizontal="center" vertical="center"/>
    </xf>
    <xf numFmtId="0" fontId="5" fillId="0" borderId="11" xfId="2" applyFont="1" applyBorder="1"/>
    <xf numFmtId="165" fontId="5" fillId="0" borderId="11" xfId="2" applyNumberFormat="1" applyFont="1" applyBorder="1" applyAlignment="1">
      <alignment horizontal="center"/>
    </xf>
    <xf numFmtId="165" fontId="7" fillId="3" borderId="11" xfId="2" applyNumberFormat="1" applyFont="1" applyFill="1" applyBorder="1" applyAlignment="1">
      <alignment horizontal="center"/>
    </xf>
    <xf numFmtId="0" fontId="13" fillId="0" borderId="12" xfId="2" applyFont="1" applyBorder="1" applyAlignment="1">
      <alignment horizontal="right"/>
    </xf>
    <xf numFmtId="0" fontId="10" fillId="0" borderId="12" xfId="2" applyFont="1" applyBorder="1" applyAlignment="1">
      <alignment horizontal="left"/>
    </xf>
    <xf numFmtId="0" fontId="6" fillId="0" borderId="13" xfId="2" applyFont="1" applyBorder="1" applyAlignment="1">
      <alignment horizontal="center" vertical="center"/>
    </xf>
    <xf numFmtId="0" fontId="5" fillId="0" borderId="14" xfId="2" applyFont="1" applyBorder="1"/>
    <xf numFmtId="0" fontId="9" fillId="0" borderId="14" xfId="2" applyFont="1" applyBorder="1"/>
    <xf numFmtId="0" fontId="5" fillId="0" borderId="14" xfId="2" applyFont="1" applyBorder="1" applyAlignment="1">
      <alignment horizontal="left"/>
    </xf>
    <xf numFmtId="165" fontId="5" fillId="0" borderId="14" xfId="2" applyNumberFormat="1" applyFont="1" applyBorder="1" applyAlignment="1">
      <alignment horizontal="center"/>
    </xf>
    <xf numFmtId="165" fontId="7" fillId="3" borderId="14" xfId="2" applyNumberFormat="1" applyFont="1" applyFill="1" applyBorder="1" applyAlignment="1">
      <alignment horizontal="center"/>
    </xf>
    <xf numFmtId="0" fontId="1" fillId="0" borderId="29" xfId="2" applyBorder="1"/>
    <xf numFmtId="0" fontId="1" fillId="0" borderId="4" xfId="2" applyBorder="1"/>
    <xf numFmtId="0" fontId="12" fillId="0" borderId="4" xfId="2" applyFont="1" applyBorder="1" applyAlignment="1">
      <alignment horizontal="center" vertical="center"/>
    </xf>
    <xf numFmtId="0" fontId="5" fillId="0" borderId="4" xfId="2" applyFont="1" applyBorder="1"/>
    <xf numFmtId="0" fontId="5" fillId="0" borderId="4" xfId="2" applyFont="1" applyBorder="1" applyAlignment="1">
      <alignment horizontal="left"/>
    </xf>
    <xf numFmtId="49" fontId="19" fillId="0" borderId="4" xfId="2" applyNumberFormat="1" applyFont="1" applyBorder="1" applyAlignment="1">
      <alignment horizontal="left"/>
    </xf>
    <xf numFmtId="165" fontId="9" fillId="0" borderId="4" xfId="2" applyNumberFormat="1" applyFont="1" applyBorder="1" applyAlignment="1">
      <alignment horizontal="center"/>
    </xf>
    <xf numFmtId="0" fontId="9" fillId="0" borderId="4" xfId="2" applyFont="1" applyBorder="1" applyAlignment="1">
      <alignment horizontal="center"/>
    </xf>
    <xf numFmtId="165" fontId="7" fillId="3" borderId="4" xfId="2" applyNumberFormat="1" applyFont="1" applyFill="1" applyBorder="1" applyAlignment="1">
      <alignment horizontal="center"/>
    </xf>
    <xf numFmtId="0" fontId="5" fillId="0" borderId="4" xfId="2" applyFont="1" applyBorder="1" applyAlignment="1">
      <alignment horizontal="center"/>
    </xf>
    <xf numFmtId="0" fontId="10" fillId="0" borderId="31" xfId="2" applyFont="1" applyBorder="1" applyAlignment="1">
      <alignment horizontal="left"/>
    </xf>
    <xf numFmtId="164" fontId="18" fillId="6" borderId="32" xfId="2" applyNumberFormat="1" applyFont="1" applyFill="1" applyBorder="1" applyAlignment="1">
      <alignment horizontal="center" vertical="center" textRotation="90" wrapText="1"/>
    </xf>
    <xf numFmtId="165" fontId="18" fillId="6" borderId="32" xfId="2" applyNumberFormat="1" applyFont="1" applyFill="1" applyBorder="1" applyAlignment="1">
      <alignment horizontal="center" vertical="center" textRotation="90"/>
    </xf>
    <xf numFmtId="0" fontId="15" fillId="0" borderId="33" xfId="2" applyFont="1" applyBorder="1" applyAlignment="1">
      <alignment horizontal="center" vertical="center"/>
    </xf>
    <xf numFmtId="0" fontId="1" fillId="0" borderId="7" xfId="2" applyBorder="1"/>
    <xf numFmtId="0" fontId="20" fillId="6" borderId="34" xfId="2" applyFont="1" applyFill="1" applyBorder="1"/>
    <xf numFmtId="165" fontId="20" fillId="6" borderId="34" xfId="2" applyNumberFormat="1" applyFont="1" applyFill="1" applyBorder="1"/>
    <xf numFmtId="0" fontId="15" fillId="0" borderId="35" xfId="2" applyFont="1" applyBorder="1" applyAlignment="1">
      <alignment horizontal="center" vertical="center"/>
    </xf>
    <xf numFmtId="0" fontId="12" fillId="0" borderId="35" xfId="2" applyFont="1" applyBorder="1" applyAlignment="1">
      <alignment horizontal="center" vertical="center"/>
    </xf>
    <xf numFmtId="0" fontId="20" fillId="6" borderId="36" xfId="2" applyFont="1" applyFill="1" applyBorder="1"/>
    <xf numFmtId="165" fontId="20" fillId="6" borderId="36" xfId="2" applyNumberFormat="1" applyFont="1" applyFill="1" applyBorder="1"/>
    <xf numFmtId="0" fontId="12" fillId="0" borderId="37" xfId="2" applyFont="1" applyBorder="1" applyAlignment="1">
      <alignment horizontal="center" vertical="center"/>
    </xf>
    <xf numFmtId="165" fontId="9" fillId="0" borderId="14" xfId="2" applyNumberFormat="1" applyFont="1" applyBorder="1" applyAlignment="1">
      <alignment horizontal="center"/>
    </xf>
    <xf numFmtId="0" fontId="10" fillId="5" borderId="29" xfId="2" applyFont="1" applyFill="1" applyBorder="1"/>
    <xf numFmtId="165" fontId="10" fillId="5" borderId="4" xfId="2" applyNumberFormat="1" applyFont="1" applyFill="1" applyBorder="1"/>
    <xf numFmtId="0" fontId="9" fillId="0" borderId="4" xfId="2" applyFont="1" applyBorder="1"/>
    <xf numFmtId="165" fontId="7" fillId="0" borderId="4" xfId="2" applyNumberFormat="1" applyFont="1" applyBorder="1" applyAlignment="1">
      <alignment horizontal="center"/>
    </xf>
    <xf numFmtId="0" fontId="5" fillId="0" borderId="31" xfId="2" applyFont="1" applyBorder="1"/>
    <xf numFmtId="164" fontId="18" fillId="6" borderId="19" xfId="2" applyNumberFormat="1" applyFont="1" applyFill="1" applyBorder="1" applyAlignment="1">
      <alignment horizontal="center" vertical="center" textRotation="90" wrapText="1"/>
    </xf>
    <xf numFmtId="0" fontId="15" fillId="0" borderId="6" xfId="2" applyFont="1" applyBorder="1" applyAlignment="1">
      <alignment horizontal="center" vertical="center"/>
    </xf>
    <xf numFmtId="0" fontId="5" fillId="0" borderId="7" xfId="2" applyFont="1" applyBorder="1"/>
    <xf numFmtId="0" fontId="5" fillId="0" borderId="7" xfId="2" applyFont="1" applyBorder="1" applyAlignment="1">
      <alignment horizontal="left"/>
    </xf>
    <xf numFmtId="1" fontId="9" fillId="0" borderId="7" xfId="2" applyNumberFormat="1" applyFont="1" applyBorder="1" applyAlignment="1">
      <alignment horizontal="center"/>
    </xf>
    <xf numFmtId="164" fontId="18" fillId="6" borderId="20" xfId="2" applyNumberFormat="1" applyFont="1" applyFill="1" applyBorder="1" applyAlignment="1">
      <alignment horizontal="center" vertical="center" textRotation="90" wrapText="1"/>
    </xf>
    <xf numFmtId="0" fontId="1" fillId="0" borderId="11" xfId="2" applyBorder="1"/>
    <xf numFmtId="0" fontId="17" fillId="0" borderId="11" xfId="1" applyBorder="1" applyAlignment="1">
      <alignment horizontal="left"/>
    </xf>
    <xf numFmtId="164" fontId="18" fillId="6" borderId="21" xfId="2" applyNumberFormat="1" applyFont="1" applyFill="1" applyBorder="1" applyAlignment="1">
      <alignment horizontal="center" vertical="center" textRotation="90" wrapText="1"/>
    </xf>
    <xf numFmtId="165" fontId="18" fillId="6" borderId="38" xfId="2" applyNumberFormat="1" applyFont="1" applyFill="1" applyBorder="1" applyAlignment="1">
      <alignment horizontal="center" vertical="center" textRotation="90"/>
    </xf>
    <xf numFmtId="0" fontId="10" fillId="0" borderId="0" xfId="2" applyFont="1"/>
    <xf numFmtId="165" fontId="21" fillId="7" borderId="0" xfId="2" applyNumberFormat="1" applyFont="1" applyFill="1" applyAlignment="1">
      <alignment horizontal="right"/>
    </xf>
    <xf numFmtId="1" fontId="7" fillId="0" borderId="0" xfId="2" applyNumberFormat="1" applyFont="1" applyAlignment="1">
      <alignment horizontal="center"/>
    </xf>
    <xf numFmtId="165" fontId="21" fillId="3" borderId="0" xfId="2" applyNumberFormat="1" applyFont="1" applyFill="1" applyAlignment="1">
      <alignment horizontal="center"/>
    </xf>
    <xf numFmtId="2" fontId="21" fillId="3" borderId="0" xfId="2" applyNumberFormat="1" applyFont="1" applyFill="1" applyAlignment="1">
      <alignment horizontal="center"/>
    </xf>
    <xf numFmtId="165" fontId="10" fillId="0" borderId="0" xfId="2" applyNumberFormat="1" applyFont="1"/>
    <xf numFmtId="164" fontId="5" fillId="5" borderId="0" xfId="2" applyNumberFormat="1" applyFont="1" applyFill="1" applyAlignment="1">
      <alignment horizontal="center" vertical="center"/>
    </xf>
    <xf numFmtId="0" fontId="2" fillId="5" borderId="0" xfId="2" applyFont="1" applyFill="1" applyAlignment="1">
      <alignment horizontal="center" vertical="center"/>
    </xf>
    <xf numFmtId="0" fontId="1" fillId="5" borderId="0" xfId="2" applyFill="1" applyAlignment="1">
      <alignment horizontal="center"/>
    </xf>
    <xf numFmtId="0" fontId="1" fillId="0" borderId="0" xfId="2" applyAlignment="1">
      <alignment horizontal="center" vertical="center" wrapText="1"/>
    </xf>
    <xf numFmtId="0" fontId="1" fillId="5" borderId="0" xfId="2" applyFill="1" applyAlignment="1">
      <alignment vertical="center"/>
    </xf>
    <xf numFmtId="0" fontId="5" fillId="5" borderId="0" xfId="2" applyFont="1" applyFill="1"/>
    <xf numFmtId="0" fontId="9" fillId="5" borderId="0" xfId="2" applyFont="1" applyFill="1" applyAlignment="1">
      <alignment horizontal="left"/>
    </xf>
    <xf numFmtId="0" fontId="5" fillId="5" borderId="0" xfId="2" applyFont="1" applyFill="1" applyAlignment="1">
      <alignment horizontal="left"/>
    </xf>
    <xf numFmtId="0" fontId="10" fillId="5" borderId="0" xfId="2" applyFont="1" applyFill="1"/>
    <xf numFmtId="165" fontId="1" fillId="5" borderId="0" xfId="2" applyNumberFormat="1" applyFill="1"/>
    <xf numFmtId="0" fontId="7" fillId="5" borderId="0" xfId="2" applyFont="1" applyFill="1" applyAlignment="1">
      <alignment horizontal="right"/>
    </xf>
    <xf numFmtId="0" fontId="1" fillId="5" borderId="0" xfId="2" applyFill="1" applyAlignment="1">
      <alignment wrapText="1"/>
    </xf>
    <xf numFmtId="165" fontId="5" fillId="5" borderId="0" xfId="2" applyNumberFormat="1" applyFont="1" applyFill="1" applyAlignment="1">
      <alignment horizontal="center"/>
    </xf>
    <xf numFmtId="0" fontId="9" fillId="5" borderId="0" xfId="2" applyFont="1" applyFill="1" applyAlignment="1">
      <alignment horizontal="center"/>
    </xf>
    <xf numFmtId="165" fontId="7" fillId="5" borderId="0" xfId="2" applyNumberFormat="1" applyFont="1" applyFill="1" applyAlignment="1">
      <alignment horizontal="center"/>
    </xf>
  </cellXfs>
  <cellStyles count="3">
    <cellStyle name="Hyperlink" xfId="1" builtinId="8"/>
    <cellStyle name="Normal" xfId="0" builtinId="0"/>
    <cellStyle name="Normal 2" xfId="2" xr:uid="{305F6A15-7CB3-E245-9E3A-AF85E2D20370}"/>
  </cellStyles>
  <dxfs count="42">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
      <fill>
        <patternFill patternType="solid">
          <fgColor rgb="FF9FC5E8"/>
          <bgColor rgb="FF9FC5E8"/>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mazon.com/Pack-13mm-Ball-Studs-Hardware/dp/B076FH37S2/ref=asc_df_B076FH37S2/?tag=hyprod-20&amp;linkCode=df0&amp;hvadid=309898128610&amp;hvpos=&amp;hvnetw=g&amp;hvrand=10612513555931173066&amp;hvpone=&amp;hvptwo=&amp;hvqmt=&amp;hvdev=c&amp;hvdvcmdl=&amp;hvlocint=&amp;hvlocphy=1024429&amp;hvtargid=pla-568420262042&amp;th=1" TargetMode="External"/><Relationship Id="rId1" Type="http://schemas.openxmlformats.org/officeDocument/2006/relationships/hyperlink" Target="https://www.homedepot.com/p/Varathane-1-qt-Dark-Walnut-Classic-Wood-Interior-Stain-339720/305502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D01B-C7F1-A749-B96B-35CBB007F903}">
  <sheetPr>
    <pageSetUpPr fitToPage="1"/>
  </sheetPr>
  <dimension ref="A1:Z68"/>
  <sheetViews>
    <sheetView tabSelected="1" workbookViewId="0">
      <pane xSplit="3" ySplit="8" topLeftCell="D9" activePane="bottomRight" state="frozen"/>
      <selection pane="topRight" activeCell="D1" sqref="D1"/>
      <selection pane="bottomLeft" activeCell="A4" sqref="A4"/>
      <selection pane="bottomRight" activeCell="A69" sqref="A69:XFD1048576"/>
    </sheetView>
  </sheetViews>
  <sheetFormatPr baseColWidth="10" defaultColWidth="0" defaultRowHeight="13" zeroHeight="1" x14ac:dyDescent="0.15"/>
  <cols>
    <col min="1" max="2" width="10.83203125" style="1" customWidth="1"/>
    <col min="3" max="3" width="10.83203125" style="2" customWidth="1"/>
    <col min="4" max="4" width="32.33203125" style="1" customWidth="1"/>
    <col min="5" max="5" width="44.33203125" style="1" customWidth="1"/>
    <col min="6" max="6" width="10.83203125" style="1" customWidth="1"/>
    <col min="7" max="7" width="15.5" style="1" customWidth="1"/>
    <col min="8" max="8" width="17.1640625" style="1" customWidth="1"/>
    <col min="9" max="12" width="10.83203125" style="3" customWidth="1"/>
    <col min="13" max="14" width="14.83203125" style="3" bestFit="1" customWidth="1"/>
    <col min="15" max="15" width="16.6640625" style="1" customWidth="1"/>
    <col min="16" max="16" width="10.83203125" style="58" customWidth="1"/>
    <col min="17" max="17" width="0" style="1" hidden="1" customWidth="1"/>
    <col min="18" max="26" width="0" style="1" hidden="1"/>
    <col min="27" max="16384" width="10.83203125" style="1" hidden="1"/>
  </cols>
  <sheetData>
    <row r="1" spans="1:21" x14ac:dyDescent="0.15">
      <c r="A1" s="58"/>
      <c r="B1" s="58"/>
      <c r="C1" s="191"/>
      <c r="D1" s="58"/>
      <c r="E1" s="58"/>
      <c r="F1" s="58"/>
      <c r="G1" s="58"/>
      <c r="H1" s="58"/>
      <c r="I1" s="192"/>
      <c r="J1" s="192"/>
      <c r="K1" s="192"/>
      <c r="L1" s="192"/>
      <c r="M1" s="192"/>
      <c r="N1" s="192"/>
      <c r="O1" s="58"/>
    </row>
    <row r="2" spans="1:21" ht="20" x14ac:dyDescent="0.2">
      <c r="A2" s="58"/>
      <c r="B2" s="58"/>
      <c r="C2" s="191"/>
      <c r="D2" s="4" t="s">
        <v>0</v>
      </c>
      <c r="E2" s="4"/>
      <c r="F2" s="4"/>
      <c r="G2" s="4"/>
      <c r="H2" s="4"/>
      <c r="I2" s="4"/>
      <c r="J2" s="4"/>
      <c r="K2" s="4"/>
      <c r="L2" s="4"/>
      <c r="M2" s="4"/>
      <c r="N2" s="4"/>
      <c r="O2" s="58"/>
    </row>
    <row r="3" spans="1:21" x14ac:dyDescent="0.15">
      <c r="A3" s="58"/>
      <c r="B3" s="58"/>
      <c r="C3" s="191"/>
      <c r="D3" s="193" t="s">
        <v>1</v>
      </c>
      <c r="E3" s="193"/>
      <c r="F3" s="193"/>
      <c r="G3" s="193"/>
      <c r="H3" s="193"/>
      <c r="I3" s="193"/>
      <c r="J3" s="193"/>
      <c r="K3" s="193"/>
      <c r="L3" s="193"/>
      <c r="M3" s="193"/>
      <c r="N3" s="193"/>
      <c r="O3" s="58"/>
    </row>
    <row r="4" spans="1:21" x14ac:dyDescent="0.15">
      <c r="A4" s="58"/>
      <c r="B4" s="58"/>
      <c r="C4" s="191"/>
      <c r="D4" s="193"/>
      <c r="E4" s="193"/>
      <c r="F4" s="193"/>
      <c r="G4" s="193"/>
      <c r="H4" s="193"/>
      <c r="I4" s="193"/>
      <c r="J4" s="193"/>
      <c r="K4" s="193"/>
      <c r="L4" s="193"/>
      <c r="M4" s="193"/>
      <c r="N4" s="193"/>
      <c r="O4" s="58"/>
    </row>
    <row r="5" spans="1:21" x14ac:dyDescent="0.15">
      <c r="A5" s="58"/>
      <c r="B5" s="58"/>
      <c r="C5" s="191"/>
      <c r="D5" s="193"/>
      <c r="E5" s="193"/>
      <c r="F5" s="193"/>
      <c r="G5" s="193"/>
      <c r="H5" s="193"/>
      <c r="I5" s="193"/>
      <c r="J5" s="193"/>
      <c r="K5" s="193"/>
      <c r="L5" s="193"/>
      <c r="M5" s="193"/>
      <c r="N5" s="193"/>
      <c r="O5" s="58"/>
    </row>
    <row r="6" spans="1:21" x14ac:dyDescent="0.15">
      <c r="A6" s="58"/>
      <c r="B6" s="58"/>
      <c r="C6" s="191"/>
      <c r="D6" s="193"/>
      <c r="E6" s="193"/>
      <c r="F6" s="193"/>
      <c r="G6" s="193"/>
      <c r="H6" s="193"/>
      <c r="I6" s="193"/>
      <c r="J6" s="193"/>
      <c r="K6" s="193"/>
      <c r="L6" s="193"/>
      <c r="M6" s="193"/>
      <c r="N6" s="193"/>
      <c r="O6" s="58"/>
    </row>
    <row r="7" spans="1:21" ht="14" thickBot="1" x14ac:dyDescent="0.2">
      <c r="A7" s="58"/>
      <c r="B7" s="58"/>
      <c r="C7" s="191"/>
      <c r="D7" s="58"/>
      <c r="E7" s="58"/>
      <c r="F7" s="58"/>
      <c r="G7" s="58"/>
      <c r="H7" s="58"/>
      <c r="I7" s="192"/>
      <c r="J7" s="192"/>
      <c r="K7" s="192"/>
      <c r="L7" s="192"/>
      <c r="M7" s="192"/>
      <c r="N7" s="192"/>
      <c r="O7" s="58"/>
    </row>
    <row r="8" spans="1:21" ht="16" thickBot="1" x14ac:dyDescent="0.25">
      <c r="A8" s="190"/>
      <c r="B8" s="190"/>
      <c r="C8" s="5" t="s">
        <v>2</v>
      </c>
      <c r="D8" s="6" t="s">
        <v>3</v>
      </c>
      <c r="E8" s="7" t="s">
        <v>4</v>
      </c>
      <c r="F8" s="7" t="s">
        <v>5</v>
      </c>
      <c r="G8" s="7" t="s">
        <v>6</v>
      </c>
      <c r="H8" s="7" t="s">
        <v>7</v>
      </c>
      <c r="I8" s="8" t="s">
        <v>8</v>
      </c>
      <c r="J8" s="7" t="s">
        <v>9</v>
      </c>
      <c r="K8" s="8" t="s">
        <v>10</v>
      </c>
      <c r="L8" s="9" t="s">
        <v>11</v>
      </c>
      <c r="M8" s="9" t="s">
        <v>12</v>
      </c>
      <c r="N8" s="9" t="s">
        <v>13</v>
      </c>
      <c r="O8" s="10" t="s">
        <v>14</v>
      </c>
    </row>
    <row r="9" spans="1:21" ht="38" customHeight="1" x14ac:dyDescent="0.2">
      <c r="A9" s="11" t="s">
        <v>15</v>
      </c>
      <c r="B9" s="11">
        <f>SUM(K9:K13)</f>
        <v>473.64000000000004</v>
      </c>
      <c r="C9" s="12">
        <v>1</v>
      </c>
      <c r="D9" s="13" t="s">
        <v>16</v>
      </c>
      <c r="E9" s="13" t="s">
        <v>17</v>
      </c>
      <c r="F9" s="13" t="s">
        <v>18</v>
      </c>
      <c r="G9" s="13" t="s">
        <v>19</v>
      </c>
      <c r="H9" s="15" t="s">
        <v>20</v>
      </c>
      <c r="I9" s="14">
        <v>66.900000000000006</v>
      </c>
      <c r="J9" s="15">
        <v>4</v>
      </c>
      <c r="K9" s="16">
        <f>I9*J9</f>
        <v>267.60000000000002</v>
      </c>
      <c r="L9" s="15">
        <v>92.75</v>
      </c>
      <c r="M9" s="17">
        <v>12.42</v>
      </c>
      <c r="N9" s="17">
        <f>M9*J9</f>
        <v>49.68</v>
      </c>
      <c r="O9" s="18" t="s">
        <v>21</v>
      </c>
      <c r="Q9" s="19"/>
      <c r="R9" s="20"/>
      <c r="S9" s="19"/>
      <c r="T9" s="19"/>
      <c r="U9" s="19"/>
    </row>
    <row r="10" spans="1:21" ht="15" x14ac:dyDescent="0.2">
      <c r="A10" s="21"/>
      <c r="B10" s="21"/>
      <c r="C10" s="22"/>
      <c r="D10" s="23" t="s">
        <v>22</v>
      </c>
      <c r="E10" s="23" t="s">
        <v>17</v>
      </c>
      <c r="F10" s="24" t="s">
        <v>18</v>
      </c>
      <c r="G10" s="24" t="s">
        <v>19</v>
      </c>
      <c r="H10" s="68" t="s">
        <v>20</v>
      </c>
      <c r="I10" s="25">
        <v>33.299999999999997</v>
      </c>
      <c r="J10" s="26">
        <v>4</v>
      </c>
      <c r="K10" s="27">
        <f>I10*J10</f>
        <v>133.19999999999999</v>
      </c>
      <c r="L10" s="26">
        <v>44.75</v>
      </c>
      <c r="M10" s="28">
        <v>5.94</v>
      </c>
      <c r="N10" s="28">
        <f t="shared" ref="N10" si="0">M10*J10</f>
        <v>23.76</v>
      </c>
      <c r="O10" s="29"/>
      <c r="P10" s="194"/>
      <c r="Q10" s="19"/>
      <c r="R10" s="19"/>
      <c r="S10" s="19"/>
      <c r="T10" s="19"/>
      <c r="U10" s="19"/>
    </row>
    <row r="11" spans="1:21" ht="15" x14ac:dyDescent="0.2">
      <c r="A11" s="21"/>
      <c r="B11" s="21"/>
      <c r="C11" s="30">
        <f>C9+1</f>
        <v>2</v>
      </c>
      <c r="D11" s="23" t="s">
        <v>23</v>
      </c>
      <c r="E11" s="23" t="s">
        <v>24</v>
      </c>
      <c r="F11" s="23" t="s">
        <v>25</v>
      </c>
      <c r="G11" s="23" t="s">
        <v>26</v>
      </c>
      <c r="H11" s="68" t="s">
        <v>20</v>
      </c>
      <c r="I11" s="25">
        <v>19.3</v>
      </c>
      <c r="J11" s="26">
        <v>2</v>
      </c>
      <c r="K11" s="27">
        <f>I11*J11</f>
        <v>38.6</v>
      </c>
      <c r="L11" s="26">
        <v>60</v>
      </c>
      <c r="M11" s="28">
        <v>8.1</v>
      </c>
      <c r="N11" s="28">
        <f>M11*J11</f>
        <v>16.2</v>
      </c>
      <c r="O11" s="31">
        <f>SUM(B9,B15,B22,B33,B24,B28)</f>
        <v>1239.6099999999999</v>
      </c>
      <c r="P11" s="57"/>
      <c r="Q11" s="19"/>
      <c r="R11" s="19"/>
      <c r="S11" s="19"/>
      <c r="T11" s="19"/>
      <c r="U11" s="19"/>
    </row>
    <row r="12" spans="1:21" ht="31" customHeight="1" x14ac:dyDescent="0.2">
      <c r="A12" s="21"/>
      <c r="B12" s="21"/>
      <c r="C12" s="30">
        <f>C11+1</f>
        <v>3</v>
      </c>
      <c r="D12" s="24" t="s">
        <v>27</v>
      </c>
      <c r="E12" s="32"/>
      <c r="F12" s="24" t="s">
        <v>28</v>
      </c>
      <c r="G12" s="23" t="s">
        <v>29</v>
      </c>
      <c r="H12" s="26" t="s">
        <v>30</v>
      </c>
      <c r="I12" s="33">
        <v>8.56</v>
      </c>
      <c r="J12" s="26">
        <v>4</v>
      </c>
      <c r="K12" s="27">
        <f>I12*J12</f>
        <v>34.24</v>
      </c>
      <c r="L12" s="34" t="s">
        <v>31</v>
      </c>
      <c r="M12" s="35"/>
      <c r="N12" s="35"/>
      <c r="O12" s="36" t="s">
        <v>32</v>
      </c>
      <c r="P12" s="57"/>
      <c r="Q12" s="19"/>
      <c r="R12" s="19"/>
      <c r="S12" s="19"/>
      <c r="T12" s="19"/>
      <c r="U12" s="19"/>
    </row>
    <row r="13" spans="1:21" ht="38" customHeight="1" thickBot="1" x14ac:dyDescent="0.25">
      <c r="A13" s="21"/>
      <c r="B13" s="21"/>
      <c r="C13" s="37">
        <f t="shared" ref="C13:C59" si="1">C12+1</f>
        <v>4</v>
      </c>
      <c r="D13" s="38"/>
      <c r="E13" s="39"/>
      <c r="F13" s="39"/>
      <c r="G13" s="39"/>
      <c r="H13" s="41"/>
      <c r="I13" s="40"/>
      <c r="J13" s="41"/>
      <c r="K13" s="42"/>
      <c r="L13" s="43"/>
      <c r="M13" s="44"/>
      <c r="N13" s="44"/>
      <c r="O13" s="45">
        <f>SUM(N9:N36)</f>
        <v>217.86480000000003</v>
      </c>
      <c r="P13" s="57"/>
      <c r="Q13" s="19"/>
      <c r="R13" s="19"/>
      <c r="S13" s="19"/>
      <c r="T13" s="19"/>
      <c r="U13" s="19"/>
    </row>
    <row r="14" spans="1:21" s="58" customFormat="1" ht="16" thickBot="1" x14ac:dyDescent="0.25">
      <c r="A14" s="46"/>
      <c r="B14" s="47"/>
      <c r="C14" s="48"/>
      <c r="D14" s="49"/>
      <c r="E14" s="50"/>
      <c r="F14" s="50"/>
      <c r="G14" s="50"/>
      <c r="H14" s="52"/>
      <c r="I14" s="51"/>
      <c r="J14" s="52"/>
      <c r="K14" s="53"/>
      <c r="L14" s="54"/>
      <c r="M14" s="55"/>
      <c r="N14" s="55"/>
      <c r="O14" s="56"/>
      <c r="P14" s="57"/>
      <c r="Q14" s="57"/>
      <c r="R14" s="57"/>
      <c r="S14" s="57"/>
      <c r="T14" s="57"/>
      <c r="U14" s="57"/>
    </row>
    <row r="15" spans="1:21" ht="15" customHeight="1" x14ac:dyDescent="0.2">
      <c r="A15" s="59" t="s">
        <v>33</v>
      </c>
      <c r="B15" s="59">
        <f>SUM(K15:K20)</f>
        <v>123.52</v>
      </c>
      <c r="C15" s="60">
        <v>1</v>
      </c>
      <c r="D15" s="13" t="s">
        <v>34</v>
      </c>
      <c r="E15" s="61" t="s">
        <v>35</v>
      </c>
      <c r="F15" s="13" t="s">
        <v>36</v>
      </c>
      <c r="G15" s="13"/>
      <c r="H15" s="63" t="s">
        <v>20</v>
      </c>
      <c r="I15" s="14">
        <v>3.5</v>
      </c>
      <c r="J15" s="63">
        <v>4</v>
      </c>
      <c r="K15" s="16">
        <f>I15*J15</f>
        <v>14</v>
      </c>
      <c r="L15" s="63"/>
      <c r="M15" s="64">
        <v>0.26300000000000001</v>
      </c>
      <c r="N15" s="17">
        <f t="shared" ref="N15:N20" si="2">M15*J15</f>
        <v>1.052</v>
      </c>
      <c r="O15" s="65" t="s">
        <v>37</v>
      </c>
      <c r="P15" s="57"/>
      <c r="Q15" s="19"/>
      <c r="R15" s="19"/>
      <c r="S15" s="19"/>
      <c r="T15" s="19"/>
      <c r="U15" s="19"/>
    </row>
    <row r="16" spans="1:21" ht="15" x14ac:dyDescent="0.2">
      <c r="A16" s="66"/>
      <c r="B16" s="66"/>
      <c r="C16" s="67">
        <f t="shared" si="1"/>
        <v>2</v>
      </c>
      <c r="D16" s="24" t="s">
        <v>38</v>
      </c>
      <c r="E16" s="23" t="s">
        <v>39</v>
      </c>
      <c r="F16" s="23" t="s">
        <v>40</v>
      </c>
      <c r="G16" s="23" t="s">
        <v>41</v>
      </c>
      <c r="H16" s="68" t="s">
        <v>20</v>
      </c>
      <c r="I16" s="33">
        <v>4.0999999999999996</v>
      </c>
      <c r="J16" s="26">
        <v>4</v>
      </c>
      <c r="K16" s="27">
        <f>I16*J16</f>
        <v>16.399999999999999</v>
      </c>
      <c r="L16" s="68"/>
      <c r="M16" s="35">
        <v>0.25</v>
      </c>
      <c r="N16" s="28">
        <f t="shared" si="2"/>
        <v>1</v>
      </c>
      <c r="O16" s="69">
        <f>SUM(N9/2,N10/2,N11)+O18</f>
        <v>77.92</v>
      </c>
      <c r="P16" s="194"/>
      <c r="Q16" s="19"/>
      <c r="R16" s="19"/>
      <c r="S16" s="19"/>
      <c r="T16" s="19"/>
      <c r="U16" s="19"/>
    </row>
    <row r="17" spans="1:21" ht="15" x14ac:dyDescent="0.2">
      <c r="A17" s="66"/>
      <c r="B17" s="66"/>
      <c r="C17" s="67">
        <f t="shared" si="1"/>
        <v>3</v>
      </c>
      <c r="D17" s="24" t="s">
        <v>42</v>
      </c>
      <c r="E17" s="23" t="s">
        <v>43</v>
      </c>
      <c r="F17" s="23" t="s">
        <v>44</v>
      </c>
      <c r="G17" s="23" t="s">
        <v>45</v>
      </c>
      <c r="H17" s="68" t="s">
        <v>20</v>
      </c>
      <c r="I17" s="33">
        <v>0.25</v>
      </c>
      <c r="J17" s="26">
        <v>96</v>
      </c>
      <c r="K17" s="27">
        <f>I17*J17</f>
        <v>24</v>
      </c>
      <c r="L17" s="68"/>
      <c r="M17" s="35">
        <v>4.1000000000000002E-2</v>
      </c>
      <c r="N17" s="28">
        <f t="shared" si="2"/>
        <v>3.9359999999999999</v>
      </c>
      <c r="O17" s="70" t="s">
        <v>46</v>
      </c>
      <c r="P17" s="57"/>
      <c r="Q17" s="19"/>
      <c r="R17" s="19"/>
      <c r="S17" s="19"/>
      <c r="T17" s="19"/>
      <c r="U17" s="19"/>
    </row>
    <row r="18" spans="1:21" ht="15" x14ac:dyDescent="0.2">
      <c r="A18" s="66"/>
      <c r="B18" s="66"/>
      <c r="C18" s="67">
        <f t="shared" si="1"/>
        <v>4</v>
      </c>
      <c r="D18" s="24" t="s">
        <v>47</v>
      </c>
      <c r="E18" s="32" t="s">
        <v>48</v>
      </c>
      <c r="F18" s="23" t="s">
        <v>49</v>
      </c>
      <c r="G18" s="23" t="s">
        <v>50</v>
      </c>
      <c r="H18" s="68" t="s">
        <v>20</v>
      </c>
      <c r="I18" s="33">
        <v>0.22</v>
      </c>
      <c r="J18" s="26">
        <v>96</v>
      </c>
      <c r="K18" s="27">
        <f>I18*J18</f>
        <v>21.12</v>
      </c>
      <c r="L18" s="68"/>
      <c r="M18" s="35">
        <v>4.1000000000000002E-2</v>
      </c>
      <c r="N18" s="28">
        <f t="shared" si="2"/>
        <v>3.9359999999999999</v>
      </c>
      <c r="O18" s="69">
        <v>25</v>
      </c>
      <c r="P18" s="57"/>
      <c r="Q18" s="19"/>
      <c r="R18" s="19"/>
      <c r="S18" s="19"/>
      <c r="T18" s="19"/>
      <c r="U18" s="19"/>
    </row>
    <row r="19" spans="1:21" ht="15" x14ac:dyDescent="0.2">
      <c r="A19" s="66"/>
      <c r="B19" s="66"/>
      <c r="C19" s="67">
        <f t="shared" si="1"/>
        <v>5</v>
      </c>
      <c r="D19" s="24" t="s">
        <v>51</v>
      </c>
      <c r="E19" s="23" t="s">
        <v>52</v>
      </c>
      <c r="F19" s="23" t="s">
        <v>53</v>
      </c>
      <c r="G19" s="23" t="s">
        <v>54</v>
      </c>
      <c r="H19" s="68" t="s">
        <v>20</v>
      </c>
      <c r="I19" s="33">
        <v>2.75</v>
      </c>
      <c r="J19" s="26">
        <v>16</v>
      </c>
      <c r="K19" s="27">
        <f>J19*I19</f>
        <v>44</v>
      </c>
      <c r="L19" s="68"/>
      <c r="M19" s="35">
        <v>1.8E-3</v>
      </c>
      <c r="N19" s="28">
        <f t="shared" si="2"/>
        <v>2.8799999999999999E-2</v>
      </c>
      <c r="O19" s="70"/>
      <c r="P19" s="57"/>
      <c r="S19" s="19"/>
      <c r="T19" s="19"/>
      <c r="U19" s="19"/>
    </row>
    <row r="20" spans="1:21" ht="16" thickBot="1" x14ac:dyDescent="0.25">
      <c r="A20" s="71"/>
      <c r="B20" s="71"/>
      <c r="C20" s="72">
        <f t="shared" si="1"/>
        <v>6</v>
      </c>
      <c r="D20" s="38" t="s">
        <v>55</v>
      </c>
      <c r="E20" s="38" t="s">
        <v>56</v>
      </c>
      <c r="F20" s="39"/>
      <c r="G20" s="39"/>
      <c r="H20" s="43" t="s">
        <v>20</v>
      </c>
      <c r="I20" s="73">
        <v>0.25</v>
      </c>
      <c r="J20" s="41">
        <v>16</v>
      </c>
      <c r="K20" s="42">
        <f>I20*J20</f>
        <v>4</v>
      </c>
      <c r="L20" s="43"/>
      <c r="M20" s="44">
        <v>7.0000000000000001E-3</v>
      </c>
      <c r="N20" s="74">
        <f t="shared" si="2"/>
        <v>0.112</v>
      </c>
      <c r="O20" s="75"/>
      <c r="P20" s="57"/>
      <c r="S20" s="19"/>
      <c r="T20" s="19"/>
      <c r="U20" s="19"/>
    </row>
    <row r="21" spans="1:21" ht="16" thickBot="1" x14ac:dyDescent="0.25">
      <c r="A21" s="76"/>
      <c r="B21" s="47"/>
      <c r="C21" s="77"/>
      <c r="D21" s="78"/>
      <c r="E21" s="78"/>
      <c r="F21" s="79"/>
      <c r="G21" s="79"/>
      <c r="H21" s="82"/>
      <c r="I21" s="80"/>
      <c r="J21" s="81"/>
      <c r="K21" s="53"/>
      <c r="L21" s="82"/>
      <c r="M21" s="83"/>
      <c r="N21" s="84"/>
      <c r="O21" s="85"/>
      <c r="P21" s="57"/>
      <c r="S21" s="19"/>
      <c r="T21" s="19"/>
      <c r="U21" s="19"/>
    </row>
    <row r="22" spans="1:21" ht="68" customHeight="1" thickBot="1" x14ac:dyDescent="0.25">
      <c r="A22" s="86" t="s">
        <v>57</v>
      </c>
      <c r="B22" s="87">
        <f>SUM(K22)</f>
        <v>210</v>
      </c>
      <c r="C22" s="88">
        <v>1</v>
      </c>
      <c r="D22" s="89" t="s">
        <v>58</v>
      </c>
      <c r="E22" s="90" t="s">
        <v>59</v>
      </c>
      <c r="F22" s="90" t="s">
        <v>60</v>
      </c>
      <c r="G22" s="90"/>
      <c r="H22" s="94" t="s">
        <v>61</v>
      </c>
      <c r="I22" s="91">
        <v>70</v>
      </c>
      <c r="J22" s="92">
        <v>3</v>
      </c>
      <c r="K22" s="93">
        <f>I22*J22</f>
        <v>210</v>
      </c>
      <c r="L22" s="94"/>
      <c r="M22" s="95">
        <v>25</v>
      </c>
      <c r="N22" s="96">
        <f>M22*J22</f>
        <v>75</v>
      </c>
      <c r="O22" s="97"/>
      <c r="P22" s="57"/>
      <c r="S22" s="19"/>
      <c r="T22" s="19"/>
      <c r="U22" s="19"/>
    </row>
    <row r="23" spans="1:21" ht="16" thickBot="1" x14ac:dyDescent="0.25">
      <c r="A23" s="98"/>
      <c r="B23" s="47"/>
      <c r="C23" s="77"/>
      <c r="D23" s="78"/>
      <c r="E23" s="79"/>
      <c r="F23" s="79"/>
      <c r="G23" s="79"/>
      <c r="H23" s="82"/>
      <c r="I23" s="80"/>
      <c r="J23" s="99"/>
      <c r="K23" s="53"/>
      <c r="L23" s="82"/>
      <c r="M23" s="83"/>
      <c r="N23" s="84"/>
      <c r="O23" s="85"/>
      <c r="P23" s="57"/>
      <c r="S23" s="19"/>
      <c r="T23" s="19"/>
      <c r="U23" s="19"/>
    </row>
    <row r="24" spans="1:21" ht="16" customHeight="1" x14ac:dyDescent="0.2">
      <c r="A24" s="100" t="s">
        <v>62</v>
      </c>
      <c r="B24" s="101">
        <f>SUM(K24:K26)</f>
        <v>196.92</v>
      </c>
      <c r="C24" s="60">
        <v>1</v>
      </c>
      <c r="D24" s="13" t="s">
        <v>63</v>
      </c>
      <c r="E24" s="62" t="s">
        <v>64</v>
      </c>
      <c r="F24" s="62" t="s">
        <v>65</v>
      </c>
      <c r="G24" s="62" t="s">
        <v>66</v>
      </c>
      <c r="H24" s="63" t="s">
        <v>67</v>
      </c>
      <c r="I24" s="14">
        <v>44</v>
      </c>
      <c r="J24" s="15">
        <v>4</v>
      </c>
      <c r="K24" s="16">
        <f>J24*I24</f>
        <v>176</v>
      </c>
      <c r="L24" s="63"/>
      <c r="M24" s="64">
        <v>2</v>
      </c>
      <c r="N24" s="64">
        <f>M24*J24</f>
        <v>8</v>
      </c>
      <c r="O24" s="65"/>
      <c r="P24" s="57"/>
      <c r="S24" s="19"/>
      <c r="T24" s="19"/>
      <c r="U24" s="19"/>
    </row>
    <row r="25" spans="1:21" ht="15" x14ac:dyDescent="0.2">
      <c r="A25" s="100"/>
      <c r="B25" s="101"/>
      <c r="C25" s="67">
        <f t="shared" si="1"/>
        <v>2</v>
      </c>
      <c r="D25" s="24" t="s">
        <v>68</v>
      </c>
      <c r="E25" s="23" t="s">
        <v>69</v>
      </c>
      <c r="F25" s="23"/>
      <c r="G25" s="102" t="s">
        <v>70</v>
      </c>
      <c r="H25" s="68" t="s">
        <v>71</v>
      </c>
      <c r="I25" s="33">
        <v>10</v>
      </c>
      <c r="J25" s="26">
        <v>2</v>
      </c>
      <c r="K25" s="27">
        <f>J25*I25</f>
        <v>20</v>
      </c>
      <c r="L25" s="68"/>
      <c r="M25" s="35"/>
      <c r="N25" s="35">
        <v>1</v>
      </c>
      <c r="O25" s="70"/>
      <c r="P25" s="57"/>
      <c r="Q25" s="19"/>
      <c r="R25" s="19"/>
      <c r="S25" s="103"/>
      <c r="T25" s="19"/>
      <c r="U25" s="19"/>
    </row>
    <row r="26" spans="1:21" ht="26" customHeight="1" thickBot="1" x14ac:dyDescent="0.25">
      <c r="A26" s="100"/>
      <c r="B26" s="101"/>
      <c r="C26" s="72">
        <f t="shared" si="1"/>
        <v>3</v>
      </c>
      <c r="D26" s="38" t="s">
        <v>72</v>
      </c>
      <c r="E26" s="38" t="s">
        <v>73</v>
      </c>
      <c r="F26" s="39" t="s">
        <v>74</v>
      </c>
      <c r="G26" s="39" t="s">
        <v>75</v>
      </c>
      <c r="H26" s="41" t="s">
        <v>20</v>
      </c>
      <c r="I26" s="73">
        <v>0.46</v>
      </c>
      <c r="J26" s="41">
        <v>2</v>
      </c>
      <c r="K26" s="42">
        <f>J26*I26</f>
        <v>0.92</v>
      </c>
      <c r="L26" s="43"/>
      <c r="M26" s="44">
        <v>0.08</v>
      </c>
      <c r="N26" s="44">
        <f>M26*J26</f>
        <v>0.16</v>
      </c>
      <c r="O26" s="75"/>
      <c r="P26" s="57"/>
      <c r="Q26" s="19"/>
      <c r="R26" s="19"/>
      <c r="S26" s="103"/>
      <c r="T26" s="19"/>
      <c r="U26" s="19"/>
    </row>
    <row r="27" spans="1:21" ht="16" thickBot="1" x14ac:dyDescent="0.25">
      <c r="A27" s="76"/>
      <c r="B27" s="47"/>
      <c r="C27" s="77"/>
      <c r="D27" s="78"/>
      <c r="E27" s="78"/>
      <c r="F27" s="79"/>
      <c r="G27" s="79"/>
      <c r="H27" s="81"/>
      <c r="I27" s="80"/>
      <c r="J27" s="81"/>
      <c r="K27" s="53"/>
      <c r="L27" s="82"/>
      <c r="M27" s="83"/>
      <c r="N27" s="83"/>
      <c r="O27" s="85"/>
      <c r="P27" s="57"/>
      <c r="Q27" s="19"/>
      <c r="R27" s="19"/>
      <c r="S27" s="103"/>
      <c r="T27" s="19"/>
      <c r="U27" s="19"/>
    </row>
    <row r="28" spans="1:21" ht="15" x14ac:dyDescent="0.2">
      <c r="A28" s="104" t="s">
        <v>76</v>
      </c>
      <c r="B28" s="105">
        <f>SUM(K28:K31)</f>
        <v>94.11999999999999</v>
      </c>
      <c r="C28" s="60">
        <v>1</v>
      </c>
      <c r="D28" s="13" t="s">
        <v>77</v>
      </c>
      <c r="E28" s="13" t="s">
        <v>78</v>
      </c>
      <c r="F28" s="62"/>
      <c r="G28" s="62" t="s">
        <v>79</v>
      </c>
      <c r="H28" s="15" t="s">
        <v>80</v>
      </c>
      <c r="I28" s="14">
        <v>7.35</v>
      </c>
      <c r="J28" s="106">
        <v>9</v>
      </c>
      <c r="K28" s="16">
        <f>J28*I28</f>
        <v>66.149999999999991</v>
      </c>
      <c r="L28" s="63"/>
      <c r="M28" s="64">
        <v>2</v>
      </c>
      <c r="N28" s="64">
        <f>M28*J28</f>
        <v>18</v>
      </c>
      <c r="O28" s="107"/>
      <c r="P28" s="57"/>
      <c r="Q28" s="19"/>
      <c r="R28" s="19"/>
      <c r="S28" s="103"/>
      <c r="T28" s="19"/>
      <c r="U28" s="19"/>
    </row>
    <row r="29" spans="1:21" ht="16" customHeight="1" x14ac:dyDescent="0.2">
      <c r="A29" s="66"/>
      <c r="B29" s="105"/>
      <c r="C29" s="30">
        <v>2</v>
      </c>
      <c r="D29" s="24" t="s">
        <v>81</v>
      </c>
      <c r="E29" s="23" t="s">
        <v>82</v>
      </c>
      <c r="F29" s="23"/>
      <c r="G29" s="23" t="s">
        <v>83</v>
      </c>
      <c r="H29" s="68" t="s">
        <v>71</v>
      </c>
      <c r="I29" s="33">
        <v>17.989999999999998</v>
      </c>
      <c r="J29" s="108">
        <v>1</v>
      </c>
      <c r="K29" s="27">
        <f>J29*I29</f>
        <v>17.989999999999998</v>
      </c>
      <c r="L29" s="68"/>
      <c r="M29" s="35"/>
      <c r="N29" s="35"/>
      <c r="O29" s="70"/>
      <c r="P29" s="195"/>
      <c r="Q29" s="19"/>
      <c r="R29" s="19"/>
      <c r="S29" s="19"/>
      <c r="T29" s="19"/>
      <c r="U29" s="19"/>
    </row>
    <row r="30" spans="1:21" ht="15" x14ac:dyDescent="0.2">
      <c r="A30" s="66"/>
      <c r="B30" s="105"/>
      <c r="C30" s="30">
        <v>3</v>
      </c>
      <c r="D30" s="24" t="s">
        <v>84</v>
      </c>
      <c r="E30" s="23"/>
      <c r="F30" s="23"/>
      <c r="G30" s="23"/>
      <c r="H30" s="68"/>
      <c r="I30" s="33"/>
      <c r="J30" s="108"/>
      <c r="K30" s="27"/>
      <c r="L30" s="68"/>
      <c r="M30" s="35"/>
      <c r="N30" s="35"/>
      <c r="O30" s="70"/>
      <c r="P30" s="195"/>
      <c r="Q30" s="19"/>
      <c r="R30" s="19"/>
      <c r="S30" s="19"/>
      <c r="T30" s="19"/>
      <c r="U30" s="19"/>
    </row>
    <row r="31" spans="1:21" ht="16" thickBot="1" x14ac:dyDescent="0.25">
      <c r="A31" s="66"/>
      <c r="B31" s="105"/>
      <c r="C31" s="37">
        <v>4</v>
      </c>
      <c r="D31" s="38" t="s">
        <v>85</v>
      </c>
      <c r="E31" s="39" t="s">
        <v>86</v>
      </c>
      <c r="F31" s="39"/>
      <c r="G31" s="39" t="s">
        <v>87</v>
      </c>
      <c r="H31" s="43" t="s">
        <v>88</v>
      </c>
      <c r="I31" s="73">
        <v>9.98</v>
      </c>
      <c r="J31" s="109">
        <v>1</v>
      </c>
      <c r="K31" s="42">
        <f>I31</f>
        <v>9.98</v>
      </c>
      <c r="L31" s="43"/>
      <c r="M31" s="44"/>
      <c r="N31" s="44"/>
      <c r="O31" s="75"/>
      <c r="P31" s="57"/>
      <c r="Q31" s="19"/>
      <c r="R31" s="19"/>
      <c r="S31" s="19"/>
      <c r="T31" s="19"/>
      <c r="U31" s="19"/>
    </row>
    <row r="32" spans="1:21" ht="16" thickBot="1" x14ac:dyDescent="0.25">
      <c r="A32" s="76"/>
      <c r="B32" s="47"/>
      <c r="C32" s="77"/>
      <c r="D32" s="78"/>
      <c r="E32" s="78"/>
      <c r="F32" s="79"/>
      <c r="G32" s="79"/>
      <c r="H32" s="81"/>
      <c r="I32" s="80"/>
      <c r="J32" s="81"/>
      <c r="K32" s="53"/>
      <c r="L32" s="82"/>
      <c r="M32" s="83"/>
      <c r="N32" s="83"/>
      <c r="O32" s="85"/>
      <c r="P32" s="57"/>
      <c r="Q32" s="19"/>
      <c r="R32" s="19"/>
      <c r="S32" s="103"/>
      <c r="T32" s="19"/>
      <c r="U32" s="19"/>
    </row>
    <row r="33" spans="1:21" ht="15" x14ac:dyDescent="0.2">
      <c r="A33" s="104" t="s">
        <v>89</v>
      </c>
      <c r="B33" s="105">
        <f>SUM(K33:K36)</f>
        <v>141.41</v>
      </c>
      <c r="C33" s="60">
        <v>1</v>
      </c>
      <c r="D33" s="13" t="s">
        <v>90</v>
      </c>
      <c r="E33" s="13" t="s">
        <v>91</v>
      </c>
      <c r="F33" s="62"/>
      <c r="G33" s="62" t="s">
        <v>92</v>
      </c>
      <c r="H33" s="15" t="s">
        <v>88</v>
      </c>
      <c r="I33" s="14">
        <v>12.98</v>
      </c>
      <c r="J33" s="106">
        <v>4</v>
      </c>
      <c r="K33" s="16">
        <f>J33*I33</f>
        <v>51.92</v>
      </c>
      <c r="L33" s="63"/>
      <c r="M33" s="64">
        <v>2</v>
      </c>
      <c r="N33" s="64">
        <f>M33*J33</f>
        <v>8</v>
      </c>
      <c r="O33" s="107"/>
      <c r="P33" s="57"/>
      <c r="Q33" s="19"/>
      <c r="R33" s="19"/>
      <c r="S33" s="103"/>
      <c r="T33" s="19"/>
      <c r="U33" s="19"/>
    </row>
    <row r="34" spans="1:21" ht="16" customHeight="1" x14ac:dyDescent="0.2">
      <c r="A34" s="66"/>
      <c r="B34" s="105"/>
      <c r="C34" s="30">
        <v>2</v>
      </c>
      <c r="D34" s="24" t="s">
        <v>93</v>
      </c>
      <c r="E34" s="23" t="s">
        <v>94</v>
      </c>
      <c r="F34" s="23"/>
      <c r="G34" s="23" t="s">
        <v>95</v>
      </c>
      <c r="H34" s="68" t="s">
        <v>88</v>
      </c>
      <c r="I34" s="33">
        <v>22.26</v>
      </c>
      <c r="J34" s="108">
        <v>3</v>
      </c>
      <c r="K34" s="27">
        <f>J34*I34</f>
        <v>66.78</v>
      </c>
      <c r="L34" s="68"/>
      <c r="M34" s="35">
        <v>2</v>
      </c>
      <c r="N34" s="35">
        <f>M34*J34</f>
        <v>6</v>
      </c>
      <c r="O34" s="70"/>
      <c r="P34" s="195"/>
      <c r="Q34" s="19"/>
      <c r="R34" s="19"/>
      <c r="S34" s="19"/>
      <c r="T34" s="19"/>
      <c r="U34" s="19"/>
    </row>
    <row r="35" spans="1:21" ht="15" x14ac:dyDescent="0.2">
      <c r="A35" s="66"/>
      <c r="B35" s="105"/>
      <c r="C35" s="30">
        <v>3</v>
      </c>
      <c r="D35" s="110" t="s">
        <v>96</v>
      </c>
      <c r="E35" s="110"/>
      <c r="F35" s="111"/>
      <c r="G35" s="111" t="s">
        <v>97</v>
      </c>
      <c r="H35" s="28" t="s">
        <v>88</v>
      </c>
      <c r="I35" s="113">
        <v>22.71</v>
      </c>
      <c r="J35" s="28">
        <v>1</v>
      </c>
      <c r="K35" s="27">
        <f>I35</f>
        <v>22.71</v>
      </c>
      <c r="L35" s="68"/>
      <c r="M35" s="35">
        <v>2</v>
      </c>
      <c r="N35" s="35">
        <v>2</v>
      </c>
      <c r="O35" s="70"/>
      <c r="P35" s="195"/>
      <c r="Q35" s="19"/>
      <c r="R35" s="19"/>
      <c r="S35" s="19"/>
      <c r="T35" s="19"/>
      <c r="U35" s="19"/>
    </row>
    <row r="36" spans="1:21" ht="16" thickBot="1" x14ac:dyDescent="0.25">
      <c r="A36" s="66"/>
      <c r="B36" s="105"/>
      <c r="C36" s="37">
        <v>4</v>
      </c>
      <c r="D36" s="38"/>
      <c r="E36" s="39"/>
      <c r="F36" s="39"/>
      <c r="G36" s="39"/>
      <c r="H36" s="43"/>
      <c r="I36" s="73"/>
      <c r="J36" s="109"/>
      <c r="K36" s="42"/>
      <c r="L36" s="43"/>
      <c r="M36" s="44"/>
      <c r="N36" s="44"/>
      <c r="O36" s="75"/>
      <c r="P36" s="57"/>
      <c r="Q36" s="19"/>
      <c r="R36" s="19"/>
      <c r="S36" s="19"/>
      <c r="T36" s="19"/>
      <c r="U36" s="19"/>
    </row>
    <row r="37" spans="1:21" ht="18" customHeight="1" thickBot="1" x14ac:dyDescent="0.25">
      <c r="A37" s="98"/>
      <c r="B37" s="114"/>
      <c r="C37" s="115"/>
      <c r="D37" s="116"/>
      <c r="E37" s="117"/>
      <c r="F37" s="118"/>
      <c r="G37" s="118"/>
      <c r="H37" s="122"/>
      <c r="I37" s="119"/>
      <c r="J37" s="120"/>
      <c r="K37" s="121"/>
      <c r="L37" s="122"/>
      <c r="M37" s="122"/>
      <c r="N37" s="122"/>
      <c r="O37" s="123"/>
      <c r="P37" s="57"/>
      <c r="Q37" s="19"/>
      <c r="R37" s="19"/>
      <c r="S37" s="19"/>
      <c r="T37" s="19"/>
      <c r="U37" s="19"/>
    </row>
    <row r="38" spans="1:21" ht="15" x14ac:dyDescent="0.2">
      <c r="A38" s="124" t="s">
        <v>98</v>
      </c>
      <c r="B38" s="125">
        <f>SUM(K39:K45)</f>
        <v>358.01</v>
      </c>
      <c r="C38" s="126">
        <v>1</v>
      </c>
      <c r="D38" s="127" t="s">
        <v>99</v>
      </c>
      <c r="E38" s="127" t="s">
        <v>100</v>
      </c>
      <c r="F38" s="128" t="s">
        <v>25</v>
      </c>
      <c r="G38" s="128"/>
      <c r="H38" s="17" t="s">
        <v>20</v>
      </c>
      <c r="I38" s="129">
        <v>28.85</v>
      </c>
      <c r="J38" s="17">
        <v>2</v>
      </c>
      <c r="K38" s="130">
        <f>I38*J38</f>
        <v>57.7</v>
      </c>
      <c r="L38" s="17">
        <v>63</v>
      </c>
      <c r="M38" s="17">
        <v>5.86</v>
      </c>
      <c r="N38" s="17">
        <f>M38*J38</f>
        <v>11.72</v>
      </c>
      <c r="O38" s="131" t="s">
        <v>101</v>
      </c>
    </row>
    <row r="39" spans="1:21" ht="15" x14ac:dyDescent="0.2">
      <c r="A39" s="132"/>
      <c r="B39" s="133"/>
      <c r="C39" s="134">
        <v>2</v>
      </c>
      <c r="D39" s="135" t="s">
        <v>102</v>
      </c>
      <c r="E39" s="110" t="s">
        <v>100</v>
      </c>
      <c r="F39" s="112" t="s">
        <v>25</v>
      </c>
      <c r="G39" s="112" t="s">
        <v>103</v>
      </c>
      <c r="H39" s="35" t="s">
        <v>20</v>
      </c>
      <c r="I39" s="136">
        <v>36.299999999999997</v>
      </c>
      <c r="J39" s="28">
        <v>2</v>
      </c>
      <c r="K39" s="137">
        <f>I39*J39</f>
        <v>72.599999999999994</v>
      </c>
      <c r="L39" s="28">
        <v>72.5</v>
      </c>
      <c r="M39" s="28">
        <v>6.6959999999999997</v>
      </c>
      <c r="N39" s="28">
        <f t="shared" ref="N39:N43" si="3">M39*J39</f>
        <v>13.391999999999999</v>
      </c>
      <c r="O39" s="31">
        <f>SUM(K38:K60)</f>
        <v>922.73000000000013</v>
      </c>
    </row>
    <row r="40" spans="1:21" ht="15" x14ac:dyDescent="0.2">
      <c r="A40" s="132"/>
      <c r="B40" s="133"/>
      <c r="C40" s="134">
        <v>3</v>
      </c>
      <c r="D40" s="135" t="s">
        <v>104</v>
      </c>
      <c r="E40" s="110" t="s">
        <v>100</v>
      </c>
      <c r="F40" s="112" t="s">
        <v>25</v>
      </c>
      <c r="G40" s="111" t="s">
        <v>105</v>
      </c>
      <c r="H40" s="35" t="s">
        <v>20</v>
      </c>
      <c r="I40" s="136">
        <v>12.9</v>
      </c>
      <c r="J40" s="28">
        <v>4</v>
      </c>
      <c r="K40" s="137">
        <f>I40*J40</f>
        <v>51.6</v>
      </c>
      <c r="L40" s="28">
        <v>20</v>
      </c>
      <c r="M40" s="28">
        <v>1.86</v>
      </c>
      <c r="N40" s="28">
        <f t="shared" si="3"/>
        <v>7.44</v>
      </c>
      <c r="O40" s="36"/>
    </row>
    <row r="41" spans="1:21" ht="15" x14ac:dyDescent="0.2">
      <c r="A41" s="132"/>
      <c r="B41" s="133"/>
      <c r="C41" s="134">
        <v>4</v>
      </c>
      <c r="D41" s="135" t="s">
        <v>106</v>
      </c>
      <c r="E41" s="135" t="s">
        <v>24</v>
      </c>
      <c r="F41" s="111" t="s">
        <v>25</v>
      </c>
      <c r="G41" s="112" t="s">
        <v>103</v>
      </c>
      <c r="H41" s="35" t="s">
        <v>20</v>
      </c>
      <c r="I41" s="136">
        <v>29.55</v>
      </c>
      <c r="J41" s="28">
        <v>1</v>
      </c>
      <c r="K41" s="137">
        <f t="shared" ref="K41" si="4">I41*J41</f>
        <v>29.55</v>
      </c>
      <c r="L41" s="28">
        <v>57</v>
      </c>
      <c r="M41" s="28">
        <v>5.3</v>
      </c>
      <c r="N41" s="28">
        <f t="shared" si="3"/>
        <v>5.3</v>
      </c>
      <c r="O41" s="36" t="s">
        <v>107</v>
      </c>
    </row>
    <row r="42" spans="1:21" ht="15" x14ac:dyDescent="0.2">
      <c r="A42" s="132"/>
      <c r="B42" s="133"/>
      <c r="C42" s="134">
        <v>5</v>
      </c>
      <c r="D42" s="135" t="s">
        <v>108</v>
      </c>
      <c r="E42" s="135" t="s">
        <v>17</v>
      </c>
      <c r="F42" s="112" t="s">
        <v>18</v>
      </c>
      <c r="G42" s="112"/>
      <c r="H42" s="35" t="s">
        <v>20</v>
      </c>
      <c r="I42" s="136">
        <v>53</v>
      </c>
      <c r="J42" s="28">
        <v>2</v>
      </c>
      <c r="K42" s="137">
        <f>I42*J42</f>
        <v>106</v>
      </c>
      <c r="L42" s="28">
        <v>75.5</v>
      </c>
      <c r="M42" s="28">
        <v>10.125</v>
      </c>
      <c r="N42" s="28">
        <f t="shared" si="3"/>
        <v>20.25</v>
      </c>
      <c r="O42" s="138">
        <f>SUM(N38:N60)</f>
        <v>159.35000000000002</v>
      </c>
    </row>
    <row r="43" spans="1:21" ht="15" x14ac:dyDescent="0.2">
      <c r="A43" s="132"/>
      <c r="B43" s="133"/>
      <c r="C43" s="134">
        <v>6</v>
      </c>
      <c r="D43" s="110" t="s">
        <v>109</v>
      </c>
      <c r="E43" s="135" t="s">
        <v>110</v>
      </c>
      <c r="F43" s="111"/>
      <c r="G43" s="111" t="s">
        <v>111</v>
      </c>
      <c r="H43" s="28" t="s">
        <v>71</v>
      </c>
      <c r="I43" s="136">
        <v>32.5</v>
      </c>
      <c r="J43" s="28">
        <v>1</v>
      </c>
      <c r="K43" s="137">
        <f>I43*J43</f>
        <v>32.5</v>
      </c>
      <c r="L43" s="35" t="s">
        <v>112</v>
      </c>
      <c r="M43" s="35">
        <v>5</v>
      </c>
      <c r="N43" s="35">
        <f t="shared" si="3"/>
        <v>5</v>
      </c>
      <c r="O43" s="139"/>
    </row>
    <row r="44" spans="1:21" ht="16" thickBot="1" x14ac:dyDescent="0.25">
      <c r="A44" s="132"/>
      <c r="B44" s="133"/>
      <c r="C44" s="140">
        <v>7</v>
      </c>
      <c r="D44" s="141" t="s">
        <v>113</v>
      </c>
      <c r="E44" s="142" t="s">
        <v>114</v>
      </c>
      <c r="F44" s="143"/>
      <c r="G44" s="143" t="s">
        <v>115</v>
      </c>
      <c r="H44" s="44" t="s">
        <v>88</v>
      </c>
      <c r="I44" s="144">
        <v>32.880000000000003</v>
      </c>
      <c r="J44" s="74">
        <v>2</v>
      </c>
      <c r="K44" s="145">
        <f>J44*I44</f>
        <v>65.760000000000005</v>
      </c>
      <c r="L44" s="44">
        <v>96</v>
      </c>
      <c r="M44" s="44">
        <v>10</v>
      </c>
      <c r="N44" s="44">
        <f>M44*J44</f>
        <v>20</v>
      </c>
      <c r="O44" s="123"/>
      <c r="P44" s="195"/>
    </row>
    <row r="45" spans="1:21" ht="16" thickBot="1" x14ac:dyDescent="0.25">
      <c r="A45" s="146"/>
      <c r="B45" s="147"/>
      <c r="C45" s="148"/>
      <c r="D45" s="149"/>
      <c r="E45" s="150"/>
      <c r="F45" s="151"/>
      <c r="G45" s="151"/>
      <c r="H45" s="155"/>
      <c r="I45" s="152"/>
      <c r="J45" s="153"/>
      <c r="K45" s="154"/>
      <c r="L45" s="155"/>
      <c r="M45" s="155"/>
      <c r="N45" s="155"/>
      <c r="O45" s="156"/>
    </row>
    <row r="46" spans="1:21" ht="15" x14ac:dyDescent="0.2">
      <c r="A46" s="157" t="s">
        <v>116</v>
      </c>
      <c r="B46" s="158">
        <f>SUM(K46:K48)</f>
        <v>109.4</v>
      </c>
      <c r="C46" s="159">
        <v>1</v>
      </c>
      <c r="D46" s="127" t="s">
        <v>34</v>
      </c>
      <c r="E46" s="160" t="s">
        <v>35</v>
      </c>
      <c r="F46" s="127" t="s">
        <v>36</v>
      </c>
      <c r="G46" s="128"/>
      <c r="H46" s="64" t="s">
        <v>20</v>
      </c>
      <c r="I46" s="129">
        <v>3.5</v>
      </c>
      <c r="J46" s="64">
        <v>16</v>
      </c>
      <c r="K46" s="130">
        <f>I46*J46</f>
        <v>56</v>
      </c>
      <c r="L46" s="63"/>
      <c r="M46" s="64">
        <v>0.26300000000000001</v>
      </c>
      <c r="N46" s="17">
        <f>M46*J46</f>
        <v>4.2080000000000002</v>
      </c>
      <c r="O46" s="65"/>
    </row>
    <row r="47" spans="1:21" ht="15" x14ac:dyDescent="0.2">
      <c r="A47" s="161"/>
      <c r="B47" s="162"/>
      <c r="C47" s="163">
        <v>2</v>
      </c>
      <c r="D47" s="110" t="s">
        <v>117</v>
      </c>
      <c r="E47" s="135" t="s">
        <v>118</v>
      </c>
      <c r="F47" s="111" t="s">
        <v>119</v>
      </c>
      <c r="G47" s="111" t="s">
        <v>120</v>
      </c>
      <c r="H47" s="35" t="s">
        <v>20</v>
      </c>
      <c r="I47" s="113">
        <v>13.35</v>
      </c>
      <c r="J47" s="28">
        <v>4</v>
      </c>
      <c r="K47" s="137">
        <f>J47*I47</f>
        <v>53.4</v>
      </c>
      <c r="L47" s="35"/>
      <c r="M47" s="35">
        <v>0.76</v>
      </c>
      <c r="N47" s="28">
        <f>M47*J47</f>
        <v>3.04</v>
      </c>
      <c r="O47" s="70"/>
    </row>
    <row r="48" spans="1:21" ht="15" x14ac:dyDescent="0.2">
      <c r="A48" s="161"/>
      <c r="B48" s="162"/>
      <c r="C48" s="164"/>
      <c r="D48" s="110"/>
      <c r="E48" s="135"/>
      <c r="F48" s="111"/>
      <c r="G48" s="111"/>
      <c r="H48" s="35"/>
      <c r="I48" s="113"/>
      <c r="J48" s="28"/>
      <c r="K48" s="137">
        <f>I48*J48</f>
        <v>0</v>
      </c>
      <c r="L48" s="35"/>
      <c r="M48" s="35">
        <v>4.1000000000000002E-2</v>
      </c>
      <c r="N48" s="28">
        <f>M48*J48</f>
        <v>0</v>
      </c>
      <c r="O48" s="70"/>
    </row>
    <row r="49" spans="1:15" ht="16" thickBot="1" x14ac:dyDescent="0.25">
      <c r="A49" s="165"/>
      <c r="B49" s="166"/>
      <c r="C49" s="167"/>
      <c r="D49" s="142"/>
      <c r="E49" s="142"/>
      <c r="F49" s="143"/>
      <c r="G49" s="143"/>
      <c r="H49" s="44"/>
      <c r="I49" s="168"/>
      <c r="J49" s="74"/>
      <c r="K49" s="145"/>
      <c r="L49" s="44"/>
      <c r="M49" s="44"/>
      <c r="N49" s="74"/>
      <c r="O49" s="75"/>
    </row>
    <row r="50" spans="1:15" ht="16" thickBot="1" x14ac:dyDescent="0.25">
      <c r="A50" s="169"/>
      <c r="B50" s="170"/>
      <c r="C50" s="148"/>
      <c r="D50" s="171"/>
      <c r="E50" s="171"/>
      <c r="F50" s="150"/>
      <c r="G50" s="150"/>
      <c r="H50" s="155"/>
      <c r="I50" s="152"/>
      <c r="J50" s="153"/>
      <c r="K50" s="172"/>
      <c r="L50" s="155"/>
      <c r="M50" s="155"/>
      <c r="N50" s="153"/>
      <c r="O50" s="173"/>
    </row>
    <row r="51" spans="1:15" ht="15" customHeight="1" x14ac:dyDescent="0.2">
      <c r="A51" s="174" t="s">
        <v>121</v>
      </c>
      <c r="B51" s="125">
        <f>SUM(K51:K59)</f>
        <v>397.62</v>
      </c>
      <c r="C51" s="175">
        <f>C49+1</f>
        <v>1</v>
      </c>
      <c r="D51" s="127" t="s">
        <v>122</v>
      </c>
      <c r="E51" s="176"/>
      <c r="F51" s="177" t="s">
        <v>60</v>
      </c>
      <c r="G51" s="177" t="s">
        <v>123</v>
      </c>
      <c r="H51" s="64" t="s">
        <v>88</v>
      </c>
      <c r="I51" s="129">
        <v>12.98</v>
      </c>
      <c r="J51" s="178">
        <v>4</v>
      </c>
      <c r="K51" s="130">
        <f>I51*J51</f>
        <v>51.92</v>
      </c>
      <c r="L51" s="64"/>
      <c r="M51" s="64">
        <v>12</v>
      </c>
      <c r="N51" s="17">
        <f>M51*J51</f>
        <v>48</v>
      </c>
      <c r="O51" s="65"/>
    </row>
    <row r="52" spans="1:15" ht="15" x14ac:dyDescent="0.2">
      <c r="A52" s="179"/>
      <c r="B52" s="133"/>
      <c r="C52" s="67">
        <f t="shared" si="1"/>
        <v>2</v>
      </c>
      <c r="D52" s="110" t="s">
        <v>124</v>
      </c>
      <c r="E52" s="180"/>
      <c r="F52" s="111" t="s">
        <v>125</v>
      </c>
      <c r="G52" s="135" t="s">
        <v>126</v>
      </c>
      <c r="H52" s="35" t="s">
        <v>88</v>
      </c>
      <c r="I52" s="113">
        <v>19.55</v>
      </c>
      <c r="J52" s="28">
        <v>2</v>
      </c>
      <c r="K52" s="137">
        <f>J52*I52</f>
        <v>39.1</v>
      </c>
      <c r="L52" s="35"/>
      <c r="M52" s="35">
        <v>5</v>
      </c>
      <c r="N52" s="35">
        <f>M52*J52</f>
        <v>10</v>
      </c>
      <c r="O52" s="70"/>
    </row>
    <row r="53" spans="1:15" ht="15" x14ac:dyDescent="0.2">
      <c r="A53" s="179"/>
      <c r="B53" s="133"/>
      <c r="C53" s="67">
        <f t="shared" si="1"/>
        <v>3</v>
      </c>
      <c r="D53" s="110" t="s">
        <v>127</v>
      </c>
      <c r="E53" s="110" t="s">
        <v>128</v>
      </c>
      <c r="F53" s="111"/>
      <c r="G53" s="111" t="s">
        <v>129</v>
      </c>
      <c r="H53" s="28" t="s">
        <v>88</v>
      </c>
      <c r="I53" s="113">
        <v>18.98</v>
      </c>
      <c r="J53" s="28">
        <v>1</v>
      </c>
      <c r="K53" s="137">
        <f>I53</f>
        <v>18.98</v>
      </c>
      <c r="L53" s="35"/>
      <c r="M53" s="35"/>
      <c r="N53" s="35"/>
      <c r="O53" s="70"/>
    </row>
    <row r="54" spans="1:15" ht="15" x14ac:dyDescent="0.2">
      <c r="A54" s="179"/>
      <c r="B54" s="133"/>
      <c r="C54" s="67">
        <f t="shared" si="1"/>
        <v>4</v>
      </c>
      <c r="D54" s="110" t="s">
        <v>130</v>
      </c>
      <c r="E54" s="135" t="s">
        <v>131</v>
      </c>
      <c r="F54" s="111"/>
      <c r="G54" s="181" t="s">
        <v>132</v>
      </c>
      <c r="H54" s="35" t="s">
        <v>88</v>
      </c>
      <c r="I54" s="113">
        <v>31.98</v>
      </c>
      <c r="J54" s="28">
        <v>1</v>
      </c>
      <c r="K54" s="137">
        <f>I54</f>
        <v>31.98</v>
      </c>
      <c r="L54" s="35"/>
      <c r="M54" s="35"/>
      <c r="N54" s="35"/>
      <c r="O54" s="70"/>
    </row>
    <row r="55" spans="1:15" ht="15" x14ac:dyDescent="0.2">
      <c r="A55" s="179"/>
      <c r="B55" s="133"/>
      <c r="C55" s="67">
        <f t="shared" si="1"/>
        <v>5</v>
      </c>
      <c r="D55" s="110" t="s">
        <v>133</v>
      </c>
      <c r="E55" s="135" t="s">
        <v>131</v>
      </c>
      <c r="F55" s="111"/>
      <c r="G55" s="111" t="s">
        <v>134</v>
      </c>
      <c r="H55" s="35" t="s">
        <v>88</v>
      </c>
      <c r="I55" s="113">
        <v>43.98</v>
      </c>
      <c r="J55" s="28">
        <v>1</v>
      </c>
      <c r="K55" s="137">
        <f>I55</f>
        <v>43.98</v>
      </c>
      <c r="L55" s="35"/>
      <c r="M55" s="35"/>
      <c r="N55" s="35"/>
      <c r="O55" s="70"/>
    </row>
    <row r="56" spans="1:15" ht="15" x14ac:dyDescent="0.2">
      <c r="A56" s="179"/>
      <c r="B56" s="133"/>
      <c r="C56" s="67">
        <f t="shared" si="1"/>
        <v>6</v>
      </c>
      <c r="D56" s="110" t="s">
        <v>96</v>
      </c>
      <c r="E56" s="110"/>
      <c r="F56" s="111"/>
      <c r="G56" s="111" t="s">
        <v>97</v>
      </c>
      <c r="H56" s="28" t="s">
        <v>88</v>
      </c>
      <c r="I56" s="113">
        <v>22.71</v>
      </c>
      <c r="J56" s="28">
        <v>1</v>
      </c>
      <c r="K56" s="137">
        <f>I56</f>
        <v>22.71</v>
      </c>
      <c r="L56" s="35"/>
      <c r="M56" s="35">
        <v>5</v>
      </c>
      <c r="N56" s="35">
        <v>5</v>
      </c>
      <c r="O56" s="70"/>
    </row>
    <row r="57" spans="1:15" ht="15" x14ac:dyDescent="0.2">
      <c r="A57" s="179"/>
      <c r="B57" s="133"/>
      <c r="C57" s="67">
        <f t="shared" si="1"/>
        <v>7</v>
      </c>
      <c r="D57" s="180" t="s">
        <v>135</v>
      </c>
      <c r="E57" s="180" t="s">
        <v>136</v>
      </c>
      <c r="F57" s="112" t="s">
        <v>137</v>
      </c>
      <c r="G57" s="112" t="s">
        <v>138</v>
      </c>
      <c r="H57" s="28" t="s">
        <v>88</v>
      </c>
      <c r="I57" s="113">
        <v>12.98</v>
      </c>
      <c r="J57" s="28">
        <v>2</v>
      </c>
      <c r="K57" s="137">
        <f>J57*I57</f>
        <v>25.96</v>
      </c>
      <c r="L57" s="28"/>
      <c r="M57" s="28">
        <v>2</v>
      </c>
      <c r="N57" s="28">
        <f>M57*J57</f>
        <v>4</v>
      </c>
      <c r="O57" s="70"/>
    </row>
    <row r="58" spans="1:15" ht="15" x14ac:dyDescent="0.2">
      <c r="A58" s="179"/>
      <c r="B58" s="133"/>
      <c r="C58" s="67">
        <f t="shared" si="1"/>
        <v>8</v>
      </c>
      <c r="D58" s="110" t="s">
        <v>139</v>
      </c>
      <c r="E58" s="110" t="s">
        <v>140</v>
      </c>
      <c r="F58" s="112"/>
      <c r="G58" s="112" t="s">
        <v>141</v>
      </c>
      <c r="H58" s="35" t="s">
        <v>71</v>
      </c>
      <c r="I58" s="136">
        <v>14.99</v>
      </c>
      <c r="J58" s="28">
        <v>1</v>
      </c>
      <c r="K58" s="137">
        <f>J58*I58</f>
        <v>14.99</v>
      </c>
      <c r="L58" s="28"/>
      <c r="M58" s="28">
        <v>2</v>
      </c>
      <c r="N58" s="28">
        <f>M58</f>
        <v>2</v>
      </c>
      <c r="O58" s="70"/>
    </row>
    <row r="59" spans="1:15" ht="16" thickBot="1" x14ac:dyDescent="0.25">
      <c r="A59" s="182"/>
      <c r="B59" s="183"/>
      <c r="C59" s="72">
        <f t="shared" si="1"/>
        <v>9</v>
      </c>
      <c r="D59" s="142" t="s">
        <v>142</v>
      </c>
      <c r="E59" s="141" t="s">
        <v>143</v>
      </c>
      <c r="F59" s="143"/>
      <c r="G59" s="143" t="s">
        <v>144</v>
      </c>
      <c r="H59" s="44" t="s">
        <v>145</v>
      </c>
      <c r="I59" s="144">
        <v>74</v>
      </c>
      <c r="J59" s="74">
        <v>2</v>
      </c>
      <c r="K59" s="145">
        <f>J59*I59</f>
        <v>148</v>
      </c>
      <c r="L59" s="74"/>
      <c r="M59" s="74"/>
      <c r="N59" s="74"/>
      <c r="O59" s="75"/>
    </row>
    <row r="60" spans="1:15" ht="15" x14ac:dyDescent="0.2">
      <c r="A60" s="58"/>
      <c r="B60" s="58"/>
      <c r="C60" s="48"/>
      <c r="D60" s="195"/>
      <c r="E60" s="195"/>
      <c r="F60" s="196"/>
      <c r="G60" s="197"/>
      <c r="H60" s="55"/>
      <c r="I60" s="202"/>
      <c r="J60" s="203"/>
      <c r="K60" s="204"/>
      <c r="L60" s="203"/>
      <c r="M60" s="203"/>
      <c r="N60" s="203"/>
      <c r="O60" s="195"/>
    </row>
    <row r="61" spans="1:15" ht="16" x14ac:dyDescent="0.2">
      <c r="A61" s="198"/>
      <c r="B61" s="199"/>
      <c r="C61" s="191"/>
      <c r="D61" s="195"/>
      <c r="E61" s="58"/>
      <c r="G61" s="200" t="s">
        <v>146</v>
      </c>
      <c r="H61" s="185">
        <f>O11</f>
        <v>1239.6099999999999</v>
      </c>
      <c r="I61" s="202"/>
      <c r="J61" s="186" t="s">
        <v>147</v>
      </c>
      <c r="K61" s="187">
        <f>SUM(K9:K60)</f>
        <v>2162.34</v>
      </c>
      <c r="L61" s="55"/>
      <c r="M61" s="55"/>
      <c r="N61" s="188">
        <f>SUM(N9:N60)</f>
        <v>377.21480000000008</v>
      </c>
      <c r="O61" s="103"/>
    </row>
    <row r="62" spans="1:15" ht="16" customHeight="1" x14ac:dyDescent="0.2">
      <c r="A62" s="198"/>
      <c r="B62" s="199"/>
      <c r="C62" s="199"/>
      <c r="D62" s="201"/>
      <c r="E62" s="58"/>
      <c r="F62" s="58"/>
      <c r="G62" s="58"/>
      <c r="H62" s="58"/>
      <c r="I62" s="58"/>
      <c r="J62" s="58"/>
      <c r="K62" s="58"/>
      <c r="L62" s="58"/>
      <c r="M62" s="58"/>
      <c r="N62" s="58"/>
      <c r="O62" s="195"/>
    </row>
    <row r="63" spans="1:15" ht="16" customHeight="1" x14ac:dyDescent="0.2">
      <c r="A63" s="198"/>
      <c r="B63" s="199"/>
      <c r="C63" s="199"/>
      <c r="D63" s="58"/>
      <c r="E63" s="58"/>
      <c r="F63" s="58"/>
      <c r="G63" s="58"/>
      <c r="H63" s="58"/>
      <c r="I63" s="58"/>
      <c r="J63" s="58"/>
      <c r="K63" s="58"/>
      <c r="L63" s="58"/>
      <c r="M63" s="58"/>
      <c r="N63" s="58"/>
      <c r="O63" s="195"/>
    </row>
    <row r="64" spans="1:15" ht="16" customHeight="1" x14ac:dyDescent="0.2">
      <c r="A64" s="198"/>
      <c r="B64" s="199"/>
      <c r="C64" s="199"/>
      <c r="D64" s="58"/>
      <c r="E64" s="58"/>
      <c r="F64" s="58"/>
      <c r="G64" s="58"/>
      <c r="H64" s="58"/>
      <c r="I64" s="58"/>
      <c r="J64" s="58"/>
      <c r="K64" s="58"/>
      <c r="L64" s="58"/>
      <c r="M64" s="58"/>
      <c r="N64" s="58"/>
      <c r="O64" s="195"/>
    </row>
    <row r="65" spans="1:15" ht="15" x14ac:dyDescent="0.2">
      <c r="A65" s="198"/>
      <c r="B65" s="199"/>
      <c r="C65" s="199"/>
      <c r="D65" s="58"/>
      <c r="E65" s="58"/>
      <c r="F65" s="58"/>
      <c r="G65" s="58"/>
      <c r="H65" s="58"/>
      <c r="I65" s="58"/>
      <c r="J65" s="58"/>
      <c r="K65" s="58"/>
      <c r="L65" s="58"/>
      <c r="M65" s="58"/>
      <c r="N65" s="58"/>
      <c r="O65" s="195"/>
    </row>
    <row r="66" spans="1:15" ht="15" x14ac:dyDescent="0.2">
      <c r="A66" s="198"/>
      <c r="B66" s="199"/>
      <c r="C66" s="191"/>
      <c r="D66" s="58"/>
      <c r="E66" s="58"/>
      <c r="F66" s="58"/>
      <c r="G66" s="58"/>
      <c r="H66" s="58"/>
      <c r="I66" s="192"/>
      <c r="J66" s="192"/>
      <c r="K66" s="192"/>
      <c r="L66" s="192"/>
      <c r="M66" s="192"/>
      <c r="N66" s="192"/>
      <c r="O66" s="195"/>
    </row>
    <row r="67" spans="1:15" ht="15" x14ac:dyDescent="0.2">
      <c r="A67" s="198"/>
      <c r="B67" s="199"/>
      <c r="C67" s="191"/>
      <c r="D67" s="58"/>
      <c r="E67" s="58"/>
      <c r="F67" s="58"/>
      <c r="G67" s="58"/>
      <c r="H67" s="58"/>
      <c r="I67" s="192"/>
      <c r="J67" s="192"/>
      <c r="K67" s="192"/>
      <c r="L67" s="192"/>
      <c r="M67" s="192"/>
      <c r="N67" s="192"/>
      <c r="O67" s="195"/>
    </row>
    <row r="68" spans="1:15" ht="2" customHeight="1" x14ac:dyDescent="0.2">
      <c r="A68" s="184"/>
      <c r="B68" s="189"/>
      <c r="O68" s="103"/>
    </row>
  </sheetData>
  <mergeCells count="20">
    <mergeCell ref="A51:A59"/>
    <mergeCell ref="B51:B59"/>
    <mergeCell ref="A33:A36"/>
    <mergeCell ref="B33:B36"/>
    <mergeCell ref="A38:A44"/>
    <mergeCell ref="B38:B44"/>
    <mergeCell ref="A46:A49"/>
    <mergeCell ref="B46:B49"/>
    <mergeCell ref="A15:A20"/>
    <mergeCell ref="B15:B20"/>
    <mergeCell ref="A24:A26"/>
    <mergeCell ref="B24:B26"/>
    <mergeCell ref="A28:A31"/>
    <mergeCell ref="B28:B31"/>
    <mergeCell ref="D2:N2"/>
    <mergeCell ref="D3:N6"/>
    <mergeCell ref="A9:A13"/>
    <mergeCell ref="B9:B13"/>
    <mergeCell ref="C9:C10"/>
    <mergeCell ref="O9:O10"/>
  </mergeCells>
  <conditionalFormatting sqref="K9:K10 K13 K19 K24:K26 K38:K45 K61 K28:K31">
    <cfRule type="cellIs" dxfId="41" priority="41" operator="greaterThan">
      <formula>0</formula>
    </cfRule>
  </conditionalFormatting>
  <conditionalFormatting sqref="K9:K10 K13 K19 K24:K26 K38:K45 K61 K28:K31">
    <cfRule type="cellIs" dxfId="40" priority="42" operator="equal">
      <formula>0</formula>
    </cfRule>
  </conditionalFormatting>
  <conditionalFormatting sqref="K57">
    <cfRule type="cellIs" dxfId="39" priority="39" operator="greaterThan">
      <formula>0</formula>
    </cfRule>
  </conditionalFormatting>
  <conditionalFormatting sqref="K57">
    <cfRule type="cellIs" dxfId="38" priority="40" operator="equal">
      <formula>0</formula>
    </cfRule>
  </conditionalFormatting>
  <conditionalFormatting sqref="K58">
    <cfRule type="cellIs" dxfId="37" priority="37" operator="greaterThan">
      <formula>0</formula>
    </cfRule>
  </conditionalFormatting>
  <conditionalFormatting sqref="K58">
    <cfRule type="cellIs" dxfId="36" priority="38" operator="equal">
      <formula>0</formula>
    </cfRule>
  </conditionalFormatting>
  <conditionalFormatting sqref="N61">
    <cfRule type="cellIs" dxfId="35" priority="35" operator="greaterThan">
      <formula>0</formula>
    </cfRule>
  </conditionalFormatting>
  <conditionalFormatting sqref="N61">
    <cfRule type="cellIs" dxfId="34" priority="36" operator="equal">
      <formula>0</formula>
    </cfRule>
  </conditionalFormatting>
  <conditionalFormatting sqref="K15">
    <cfRule type="cellIs" dxfId="33" priority="33" operator="greaterThan">
      <formula>0</formula>
    </cfRule>
  </conditionalFormatting>
  <conditionalFormatting sqref="K15">
    <cfRule type="cellIs" dxfId="32" priority="34" operator="equal">
      <formula>0</formula>
    </cfRule>
  </conditionalFormatting>
  <conditionalFormatting sqref="K20">
    <cfRule type="cellIs" dxfId="31" priority="29" operator="greaterThan">
      <formula>0</formula>
    </cfRule>
  </conditionalFormatting>
  <conditionalFormatting sqref="K20">
    <cfRule type="cellIs" dxfId="30" priority="30" operator="equal">
      <formula>0</formula>
    </cfRule>
  </conditionalFormatting>
  <conditionalFormatting sqref="K16:K17">
    <cfRule type="cellIs" dxfId="29" priority="31" operator="greaterThan">
      <formula>0</formula>
    </cfRule>
  </conditionalFormatting>
  <conditionalFormatting sqref="K16:K17">
    <cfRule type="cellIs" dxfId="28" priority="32" operator="equal">
      <formula>0</formula>
    </cfRule>
  </conditionalFormatting>
  <conditionalFormatting sqref="K51">
    <cfRule type="cellIs" dxfId="27" priority="17" operator="greaterThan">
      <formula>0</formula>
    </cfRule>
  </conditionalFormatting>
  <conditionalFormatting sqref="K51">
    <cfRule type="cellIs" dxfId="26" priority="18" operator="equal">
      <formula>0</formula>
    </cfRule>
  </conditionalFormatting>
  <conditionalFormatting sqref="K22">
    <cfRule type="cellIs" dxfId="25" priority="27" operator="greaterThan">
      <formula>0</formula>
    </cfRule>
  </conditionalFormatting>
  <conditionalFormatting sqref="K22">
    <cfRule type="cellIs" dxfId="24" priority="28" operator="equal">
      <formula>0</formula>
    </cfRule>
  </conditionalFormatting>
  <conditionalFormatting sqref="K54:K56">
    <cfRule type="cellIs" dxfId="23" priority="25" operator="greaterThan">
      <formula>0</formula>
    </cfRule>
  </conditionalFormatting>
  <conditionalFormatting sqref="K54:K56">
    <cfRule type="cellIs" dxfId="22" priority="26" operator="equal">
      <formula>0</formula>
    </cfRule>
  </conditionalFormatting>
  <conditionalFormatting sqref="K49">
    <cfRule type="cellIs" dxfId="21" priority="21" operator="greaterThan">
      <formula>0</formula>
    </cfRule>
  </conditionalFormatting>
  <conditionalFormatting sqref="K49">
    <cfRule type="cellIs" dxfId="20" priority="22" operator="equal">
      <formula>0</formula>
    </cfRule>
  </conditionalFormatting>
  <conditionalFormatting sqref="K47:K48">
    <cfRule type="cellIs" dxfId="19" priority="23" operator="greaterThan">
      <formula>0</formula>
    </cfRule>
  </conditionalFormatting>
  <conditionalFormatting sqref="K47:K48">
    <cfRule type="cellIs" dxfId="18" priority="24" operator="equal">
      <formula>0</formula>
    </cfRule>
  </conditionalFormatting>
  <conditionalFormatting sqref="K52:K53">
    <cfRule type="cellIs" dxfId="17" priority="19" operator="greaterThan">
      <formula>0</formula>
    </cfRule>
  </conditionalFormatting>
  <conditionalFormatting sqref="K52:K53">
    <cfRule type="cellIs" dxfId="16" priority="20" operator="equal">
      <formula>0</formula>
    </cfRule>
  </conditionalFormatting>
  <conditionalFormatting sqref="K43">
    <cfRule type="cellIs" dxfId="15" priority="15" operator="greaterThan">
      <formula>0</formula>
    </cfRule>
  </conditionalFormatting>
  <conditionalFormatting sqref="K43">
    <cfRule type="cellIs" dxfId="14" priority="16" operator="equal">
      <formula>0</formula>
    </cfRule>
  </conditionalFormatting>
  <conditionalFormatting sqref="K11">
    <cfRule type="cellIs" dxfId="13" priority="13" operator="greaterThan">
      <formula>0</formula>
    </cfRule>
  </conditionalFormatting>
  <conditionalFormatting sqref="K11">
    <cfRule type="cellIs" dxfId="12" priority="14" operator="equal">
      <formula>0</formula>
    </cfRule>
  </conditionalFormatting>
  <conditionalFormatting sqref="K18">
    <cfRule type="cellIs" dxfId="11" priority="11" operator="greaterThan">
      <formula>0</formula>
    </cfRule>
  </conditionalFormatting>
  <conditionalFormatting sqref="K18">
    <cfRule type="cellIs" dxfId="10" priority="12" operator="equal">
      <formula>0</formula>
    </cfRule>
  </conditionalFormatting>
  <conditionalFormatting sqref="K59">
    <cfRule type="cellIs" dxfId="9" priority="9" operator="greaterThan">
      <formula>0</formula>
    </cfRule>
  </conditionalFormatting>
  <conditionalFormatting sqref="K59">
    <cfRule type="cellIs" dxfId="8" priority="10" operator="equal">
      <formula>0</formula>
    </cfRule>
  </conditionalFormatting>
  <conditionalFormatting sqref="K46">
    <cfRule type="cellIs" dxfId="7" priority="7" operator="greaterThan">
      <formula>0</formula>
    </cfRule>
  </conditionalFormatting>
  <conditionalFormatting sqref="K46">
    <cfRule type="cellIs" dxfId="6" priority="8" operator="equal">
      <formula>0</formula>
    </cfRule>
  </conditionalFormatting>
  <conditionalFormatting sqref="K12">
    <cfRule type="cellIs" dxfId="5" priority="5" operator="greaterThan">
      <formula>0</formula>
    </cfRule>
  </conditionalFormatting>
  <conditionalFormatting sqref="K12">
    <cfRule type="cellIs" dxfId="4" priority="6" operator="equal">
      <formula>0</formula>
    </cfRule>
  </conditionalFormatting>
  <conditionalFormatting sqref="K42">
    <cfRule type="cellIs" dxfId="3" priority="3" operator="greaterThan">
      <formula>0</formula>
    </cfRule>
  </conditionalFormatting>
  <conditionalFormatting sqref="K42">
    <cfRule type="cellIs" dxfId="2" priority="4" operator="equal">
      <formula>0</formula>
    </cfRule>
  </conditionalFormatting>
  <conditionalFormatting sqref="K33:K36">
    <cfRule type="cellIs" dxfId="1" priority="1" operator="greaterThan">
      <formula>0</formula>
    </cfRule>
  </conditionalFormatting>
  <conditionalFormatting sqref="K33:K36">
    <cfRule type="cellIs" dxfId="0" priority="2" operator="equal">
      <formula>0</formula>
    </cfRule>
  </conditionalFormatting>
  <hyperlinks>
    <hyperlink ref="G54" r:id="rId1" xr:uid="{DF743196-C2FD-E14B-868B-9DB4A4B39CF2}"/>
    <hyperlink ref="G25" r:id="rId2" display="https://www.amazon.com/Pack-13mm-Ball-Studs-Hardware/dp/B076FH37S2/ref=asc_df_B076FH37S2/?tag=hyprod-20&amp;linkCode=df0&amp;hvadid=309898128610&amp;hvpos=&amp;hvnetw=g&amp;hvrand=10612513555931173066&amp;hvpone=&amp;hvptwo=&amp;hvqmt=&amp;hvdev=c&amp;hvdvcmdl=&amp;hvlocint=&amp;hvlocphy=1024429&amp;hvtargid=pla-568420262042&amp;th=1" xr:uid="{A809426B-3DC5-1C42-BADC-CB7B75F51A4E}"/>
  </hyperlinks>
  <pageMargins left="0.7" right="0.7" top="0.75" bottom="0.75" header="0.3" footer="0.3"/>
  <pageSetup scale="45"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Kit Camper 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Batterson</dc:creator>
  <cp:lastModifiedBy>Philip Batterson</cp:lastModifiedBy>
  <dcterms:created xsi:type="dcterms:W3CDTF">2022-02-24T21:23:25Z</dcterms:created>
  <dcterms:modified xsi:type="dcterms:W3CDTF">2022-02-24T21:41:38Z</dcterms:modified>
</cp:coreProperties>
</file>