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efaultThemeVersion="166925"/>
  <mc:AlternateContent xmlns:mc="http://schemas.openxmlformats.org/markup-compatibility/2006">
    <mc:Choice Requires="x15">
      <x15ac:absPath xmlns:x15ac="http://schemas.microsoft.com/office/spreadsheetml/2010/11/ac" url="/Users/Phil_Batterson/Desktop/Kit Campers/"/>
    </mc:Choice>
  </mc:AlternateContent>
  <xr:revisionPtr revIDLastSave="0" documentId="13_ncr:1_{911560BB-8B42-9C4D-AB25-DA49041D08F3}" xr6:coauthVersionLast="47" xr6:coauthVersionMax="47" xr10:uidLastSave="{00000000-0000-0000-0000-000000000000}"/>
  <bookViews>
    <workbookView xWindow="680" yWindow="500" windowWidth="30800" windowHeight="20500" xr2:uid="{4D4EC532-F819-CB4F-B5BE-C965BA33BF92}"/>
  </bookViews>
  <sheets>
    <sheet name="Kit Camper V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9" i="1" l="1"/>
  <c r="N58" i="1"/>
  <c r="K58" i="1"/>
  <c r="N57" i="1"/>
  <c r="K57" i="1"/>
  <c r="K56" i="1"/>
  <c r="K55" i="1"/>
  <c r="K54" i="1"/>
  <c r="K53" i="1"/>
  <c r="N52" i="1"/>
  <c r="K52" i="1"/>
  <c r="N51" i="1"/>
  <c r="K51" i="1"/>
  <c r="C51" i="1"/>
  <c r="C52" i="1" s="1"/>
  <c r="C53" i="1" s="1"/>
  <c r="C54" i="1" s="1"/>
  <c r="C55" i="1" s="1"/>
  <c r="C56" i="1" s="1"/>
  <c r="C57" i="1" s="1"/>
  <c r="C58" i="1" s="1"/>
  <c r="C59" i="1" s="1"/>
  <c r="N48" i="1"/>
  <c r="K48" i="1"/>
  <c r="N47" i="1"/>
  <c r="K47" i="1"/>
  <c r="N46" i="1"/>
  <c r="K46" i="1"/>
  <c r="N44" i="1"/>
  <c r="K44" i="1"/>
  <c r="N43" i="1"/>
  <c r="K43" i="1"/>
  <c r="N42" i="1"/>
  <c r="K42" i="1"/>
  <c r="N41" i="1"/>
  <c r="K41" i="1"/>
  <c r="N40" i="1"/>
  <c r="K40" i="1"/>
  <c r="N39" i="1"/>
  <c r="K39" i="1"/>
  <c r="B38" i="1" s="1"/>
  <c r="N38" i="1"/>
  <c r="K38" i="1"/>
  <c r="K35" i="1"/>
  <c r="N34" i="1"/>
  <c r="K34" i="1"/>
  <c r="N33" i="1"/>
  <c r="K33" i="1"/>
  <c r="B33" i="1"/>
  <c r="K31" i="1"/>
  <c r="K29" i="1"/>
  <c r="N28" i="1"/>
  <c r="K28" i="1"/>
  <c r="B28" i="1"/>
  <c r="N26" i="1"/>
  <c r="K26" i="1"/>
  <c r="B24" i="1" s="1"/>
  <c r="C26" i="1"/>
  <c r="K25" i="1"/>
  <c r="C25" i="1"/>
  <c r="N24" i="1"/>
  <c r="K24" i="1"/>
  <c r="N22" i="1"/>
  <c r="K22" i="1"/>
  <c r="B22" i="1"/>
  <c r="N20" i="1"/>
  <c r="K20" i="1"/>
  <c r="N19" i="1"/>
  <c r="K19" i="1"/>
  <c r="N18" i="1"/>
  <c r="K18" i="1"/>
  <c r="N17" i="1"/>
  <c r="K17" i="1"/>
  <c r="N16" i="1"/>
  <c r="K16" i="1"/>
  <c r="C16" i="1"/>
  <c r="C17" i="1" s="1"/>
  <c r="C18" i="1" s="1"/>
  <c r="C19" i="1" s="1"/>
  <c r="C20" i="1" s="1"/>
  <c r="N15" i="1"/>
  <c r="K15" i="1"/>
  <c r="K12" i="1"/>
  <c r="N11" i="1"/>
  <c r="K11" i="1"/>
  <c r="C11" i="1"/>
  <c r="C12" i="1" s="1"/>
  <c r="C13" i="1" s="1"/>
  <c r="N10" i="1"/>
  <c r="K10" i="1"/>
  <c r="N9" i="1"/>
  <c r="K9" i="1"/>
  <c r="K61" i="1" l="1"/>
  <c r="B15" i="1"/>
  <c r="N61" i="1"/>
  <c r="O13" i="1"/>
  <c r="B51" i="1"/>
  <c r="B9" i="1"/>
  <c r="B46" i="1"/>
  <c r="O42" i="1"/>
  <c r="O11" i="1"/>
  <c r="H61" i="1" s="1"/>
  <c r="O16" i="1"/>
  <c r="O39" i="1"/>
</calcChain>
</file>

<file path=xl/sharedStrings.xml><?xml version="1.0" encoding="utf-8"?>
<sst xmlns="http://schemas.openxmlformats.org/spreadsheetml/2006/main" count="198" uniqueCount="148">
  <si>
    <r>
      <rPr>
        <b/>
        <u/>
        <sz val="16"/>
        <color rgb="FF000000"/>
        <rFont val="Arial"/>
        <family val="2"/>
      </rPr>
      <t xml:space="preserve">How to use this bill of materials: </t>
    </r>
    <r>
      <rPr>
        <sz val="16"/>
        <color rgb="FF000000"/>
        <rFont val="Arial"/>
        <family val="2"/>
      </rPr>
      <t xml:space="preserve">
This is a bill of materials I used to make the first pop up style camper featured on kitcampers.co During this build I learned a lot and have changed how I would build my next diy pop up camper considerably. I am currently designing and working on building the second version of Kit Campers, the new features include a full length tent, only aluminum composite material as opposed to the glued woodden sandwich panel used in this build and as much integrated 8020 aluminum support structure as possible. Use this bill of matierals and my first pop up camper build thread as a guide for your design but know that a new, more sophisticated design is in the work!</t>
    </r>
  </si>
  <si>
    <t>This is a bill of materials I used to make the first pop up style camper featured on kitcampers.co During this build I learned a lot and have changed how I would build my next diy pop up camper considerably. I am currently designing and working on building the second version of Kit Campers, the new features include a full length tent, only aluminum composite material as opposed to the glued woodden sandwich panel used in this build and as much integrated 8020 aluminum support structure as possible. Use this bill of matierals and my first pop up camper build thread as a guide for your design but know that a new, more sophisticated design is in the work!</t>
  </si>
  <si>
    <t>#</t>
  </si>
  <si>
    <t>Item</t>
  </si>
  <si>
    <t>Description</t>
  </si>
  <si>
    <t>Part Number</t>
  </si>
  <si>
    <t>Machining/link</t>
  </si>
  <si>
    <t>Vendor</t>
  </si>
  <si>
    <t>Price/ea</t>
  </si>
  <si>
    <t>Qty</t>
  </si>
  <si>
    <t>PRICE</t>
  </si>
  <si>
    <t>Length (in)</t>
  </si>
  <si>
    <t>Weight/each (lbs)</t>
  </si>
  <si>
    <t>Weight (lbs)</t>
  </si>
  <si>
    <t>Notes</t>
  </si>
  <si>
    <t>Pop-Up Tent Frame</t>
  </si>
  <si>
    <t>Extrusion: Long tent bar</t>
  </si>
  <si>
    <t>1.5" x 3.0" (lightweight version, black)</t>
  </si>
  <si>
    <t>EX-1530UL</t>
  </si>
  <si>
    <t>4 ends tapped with 5/16-18 1.25" deep</t>
  </si>
  <si>
    <t>TNUTZ</t>
  </si>
  <si>
    <t xml:space="preserve">TENT COST = </t>
  </si>
  <si>
    <t>Extrusion: Short tent bar</t>
  </si>
  <si>
    <t>Extrusion: Roof Cross Beams</t>
  </si>
  <si>
    <t>1.5" x 1.5" (lightweight version, silver)</t>
  </si>
  <si>
    <t>EX-1515L</t>
  </si>
  <si>
    <t>2 counterbores on each small end</t>
  </si>
  <si>
    <t>Inline Bulb Seal for 1-1/2" High Single Rail, 6 Feet Long</t>
  </si>
  <si>
    <t>47065T814</t>
  </si>
  <si>
    <t>https://www.mcmaster.com/t-slotted-framing-covers/</t>
  </si>
  <si>
    <t>McMaster</t>
  </si>
  <si>
    <t>6 ft each</t>
  </si>
  <si>
    <t>TENT WEIGHT =</t>
  </si>
  <si>
    <t>Tent Hadware</t>
  </si>
  <si>
    <t>1.5″ DOUBLE ANCHOR FASTENER ASSEMBLY (LONG)</t>
  </si>
  <si>
    <t>Used for anchoring the roof crossbeams in place</t>
  </si>
  <si>
    <t>AFD-015-A</t>
  </si>
  <si>
    <t xml:space="preserve">ROOF WEIGHT = </t>
  </si>
  <si>
    <t>4 hole corner gusset</t>
  </si>
  <si>
    <t>CB-015-C also offered in black (CB-015-C-BLACK)</t>
  </si>
  <si>
    <t>CB-015-C</t>
  </si>
  <si>
    <t>https://www.tnutz.com/product/cb-015-c-black</t>
  </si>
  <si>
    <t xml:space="preserve">15 SERIES T-NUT </t>
  </si>
  <si>
    <t>T-nut for button head screws</t>
  </si>
  <si>
    <t>ET-015</t>
  </si>
  <si>
    <t>https://www.tnutz.com/product/et-015/</t>
  </si>
  <si>
    <t>Epanel for roof</t>
  </si>
  <si>
    <t xml:space="preserve">15 SERIES Strainless SCREW 5/8" 5/16-18 </t>
  </si>
  <si>
    <t>Stainless steel button head screw</t>
  </si>
  <si>
    <t>5/16-18x5/8'' BHCS-STAINLESS</t>
  </si>
  <si>
    <t>https://www.tnutz.com/product/imperial-button-head-ss/</t>
  </si>
  <si>
    <t>15 SERIES HIDDEN CORNER CONNECTOR (INSIDE TO INSIDE)</t>
  </si>
  <si>
    <t xml:space="preserve">These are used to keep the long and short cross beams together at 45 degree angles. I like the guessets but the aluminum tapped holes are easily stripped so needed something else to allow for more rigidity. </t>
  </si>
  <si>
    <t>HC-015-A</t>
  </si>
  <si>
    <t>https://www.tnutz.com/product/hc-015-a/</t>
  </si>
  <si>
    <t>1" 5/16-18 Stainless BUTTON HEAD SCREWS</t>
  </si>
  <si>
    <t>5/16-18x1'' used to affix the gussets to the tapped holes in the tent cross bars</t>
  </si>
  <si>
    <t>TENT PANELS</t>
  </si>
  <si>
    <t>Dibond 3mm epanel</t>
  </si>
  <si>
    <t>black 4x8' aluminum composite panel</t>
  </si>
  <si>
    <t>48 x 96</t>
  </si>
  <si>
    <t>Sun Supply Sign Shop</t>
  </si>
  <si>
    <t>Gas Struts</t>
  </si>
  <si>
    <t>Gas struts for pop top</t>
  </si>
  <si>
    <t>44" gas strut with metal cup holds 40 lbs each</t>
  </si>
  <si>
    <t>ST440M40-W</t>
  </si>
  <si>
    <t>https://www.liftsupportsdepot.com/lift-supports-depot-st440m40-gas-charged-lift-support/</t>
  </si>
  <si>
    <t>Lift Support Depot</t>
  </si>
  <si>
    <t>Ball studs for gas strut mounting</t>
  </si>
  <si>
    <t>13mm ball stud with 5/16-18 threads</t>
  </si>
  <si>
    <t>https://www.amazon.com/Pack-13mm-Ball-Studs-Hardware/dp/B076FH37S2/ref=asc_df_B076FH37S2/?tag=hyprod-20&amp;linkCode=df0&amp;hvadid=309898128610&amp;hvpos=&amp;hvnetw=g&amp;hvrand=10612513555931173066&amp;hvpone=&amp;hvptwo=&amp;hvqmt=&amp;hvdev=c&amp;hvdvcmdl=&amp;hvlocint=&amp;hvlocphy=1024429&amp;hvtargid=pla-568420262042&amp;th=1</t>
  </si>
  <si>
    <t>Amazon</t>
  </si>
  <si>
    <t>Double economy TNUT</t>
  </si>
  <si>
    <t xml:space="preserve">For mounting the bottom portion of the struts, this will space them consistently </t>
  </si>
  <si>
    <t>ETD-015</t>
  </si>
  <si>
    <t>https://www.tnutz.com/product/etd-015/</t>
  </si>
  <si>
    <t>Tent Canvas 
DIY</t>
  </si>
  <si>
    <t>Tent/tarp opted for very heavy duty water proof vinyl</t>
  </si>
  <si>
    <t>Sigman 18 oz Vinyl Coated Polyester Fabric</t>
  </si>
  <si>
    <t>https://www.mytarp.com/search?type=product&amp;q=Sigman+18+oz+Vinyl+Coated+Polyester+Fabric</t>
  </si>
  <si>
    <t>MyTarp.com</t>
  </si>
  <si>
    <t xml:space="preserve">Rubber cement </t>
  </si>
  <si>
    <t>Rubber cement for attaching the sides of the vinyl</t>
  </si>
  <si>
    <t>https://www.amazon.com/gp/product/B00BUB5JOA/ref=ppx_yo_dt_b_search_asin_title?ie=UTF8&amp;psc=1</t>
  </si>
  <si>
    <t>Good scissors</t>
  </si>
  <si>
    <t>Self tapping screws for mounting the vinyl</t>
  </si>
  <si>
    <t>1/2 inch self tapping from homedepot</t>
  </si>
  <si>
    <t>https://www.homedepot.com/p/Teks-8-x-1-2-in-Zinc-Plated-Steel-Phillips-Truss-Head-Drill-Point-Lath-Screws-260-Pack-21520/100164313</t>
  </si>
  <si>
    <t>Homedepot</t>
  </si>
  <si>
    <t>Tent Floor</t>
  </si>
  <si>
    <t xml:space="preserve">1 inch aluminum angle </t>
  </si>
  <si>
    <t>1inch aluminum angle for removable sleeping panels</t>
  </si>
  <si>
    <t>https://www.homedepot.com/p/Everbilt-1-in-x-96-in-Aluminum-Angle-with-1-16-in-Thick-800057/204325583?MERCH=REC-_-pipinstock-_-204273998-_-204325583-_-N&amp;</t>
  </si>
  <si>
    <t>1 inch aluminum square tube</t>
  </si>
  <si>
    <t>1 inch aluminum square for reinforcing panels</t>
  </si>
  <si>
    <t>https://www.homedepot.com/p/Everbilt-1-in-x-96-in-Aluminum-Square-Tube-with-1-20-in-Thick-802537/204273939</t>
  </si>
  <si>
    <t>1 inch Flat aluminum bar to reinforce wood panels where struts will go</t>
  </si>
  <si>
    <t>https://www.homedepot.com/p/Everbilt-1-in-x-96-in-Aluminum-Flat-Bar-with-1-8-in-T-802557/204276137</t>
  </si>
  <si>
    <t>Box Frame</t>
  </si>
  <si>
    <t>LARGE CROSS BEAMS</t>
  </si>
  <si>
    <t>1.5" x 1.5" (lightweight version, black)</t>
  </si>
  <si>
    <t xml:space="preserve">BOX COST = </t>
  </si>
  <si>
    <t>LARGE BEAMS ABOVE BED RAILS</t>
  </si>
  <si>
    <t>4 ENDS COUTERBORE</t>
  </si>
  <si>
    <t>UPPER SUPPORT (UP AND DOWN)</t>
  </si>
  <si>
    <t>4 ENDS COUNTERBORE WITH A/C AND B/D</t>
  </si>
  <si>
    <t>SECONDARY CROSS BEAM</t>
  </si>
  <si>
    <t>BOX WEIGHT =</t>
  </si>
  <si>
    <t>BED RAIL beams</t>
  </si>
  <si>
    <t>Cap seal</t>
  </si>
  <si>
    <t>To seal cap from leaking at rails</t>
  </si>
  <si>
    <t>https://www.amazon.com/Super-Width-Height-Length-Rubber/dp/B00C7VU9BA</t>
  </si>
  <si>
    <t>23 ft</t>
  </si>
  <si>
    <t>2 inch aluminum angle</t>
  </si>
  <si>
    <t xml:space="preserve">Affix aluminum angle to bed rail beams with VHB and flat head screws then affix aluminum angle to bed rails or clamps depending on truck </t>
  </si>
  <si>
    <t>https://www.homedepot.com/p/Everbilt-2-in-x-96-in-Aluminum-Angle-with-1-16-in-Thick-802607/204273998</t>
  </si>
  <si>
    <t>Box Hadware</t>
  </si>
  <si>
    <t>15 SERIES 12 HOLE 90° JOINING PLATE</t>
  </si>
  <si>
    <t>for extra structural support make sure to order with stainless steel and eco tnutz</t>
  </si>
  <si>
    <t>JP-015-M</t>
  </si>
  <si>
    <t>https://www.tnutz.com/product/jp-015-m/</t>
  </si>
  <si>
    <t>Box PANELS</t>
  </si>
  <si>
    <t>1/8 utility board</t>
  </si>
  <si>
    <t>https://www.homedepot.com/p/Utility-Panel-Common-1-8-in-x-4-ft-x-8-ft-Actual-0-106-in-x-48-in-x-96-in-833096/100543684</t>
  </si>
  <si>
    <t xml:space="preserve">1 inch pink foam </t>
  </si>
  <si>
    <t>1 x 48 x 96</t>
  </si>
  <si>
    <t>https://www.homedepot.com/p/Owens-Corning-FOAMULAR-NGX-F-150-1-in-x-4-ft-x-8-ft-SSE-R-5-XPS-Rigid-Foam-Board-Insulation-20WENGX/315197840</t>
  </si>
  <si>
    <t>1 gallon Wood glue - tite bond 2</t>
  </si>
  <si>
    <t xml:space="preserve">Use a lot! </t>
  </si>
  <si>
    <t>https://www.homedepot.com/p/Titebond-II-1-gal-Premium-Wood-Glue-5006/100207696</t>
  </si>
  <si>
    <t>Stain of your choice - I like dark walnut</t>
  </si>
  <si>
    <t>1 gallon</t>
  </si>
  <si>
    <t>https://www.homedepot.com/p/Varathane-1-qt-Dark-Walnut-Classic-Wood-Interior-Stain-339720/305502000</t>
  </si>
  <si>
    <t>Sparurathane - prefer satin but gloss is fine too</t>
  </si>
  <si>
    <t>https://www.homedepot.com/p/Varathane-1-Gal-Clear-Satin-Oil-Based-Exterior-Spar-Urethane-9331/100188274</t>
  </si>
  <si>
    <t>Angle aluminum for reinforcing bottom of liftable panels</t>
  </si>
  <si>
    <t>1 in angle aluminum</t>
  </si>
  <si>
    <t>96"</t>
  </si>
  <si>
    <t>https://www.homedepot.com/p/Everbilt-1-in-x-96-in-Aluminum-Angle-with-1-16-in-Thick-800057/204325583</t>
  </si>
  <si>
    <t>100n gas struts</t>
  </si>
  <si>
    <t>used to lift back hatch and side hatch</t>
  </si>
  <si>
    <t>https://www.amazon.com/gp/product/B01AHHCHBK/ref=ppx_yo_dt_b_search_asin_title?ie=UTF8&amp;th=1</t>
  </si>
  <si>
    <t>Very high bond tape 36 yards - get two rolls</t>
  </si>
  <si>
    <t>3m VHB is AMAZING, I recommend using this for most of your securing with some extra bolts for good securing</t>
  </si>
  <si>
    <t>https://www.uline.com/Product/Detail/S-21625/3M-VHB-Tape/3M-RP16-VHB-Double-Sided-Foam-Tape-1-x-36-yds?keywords=S-21625</t>
  </si>
  <si>
    <t>Uline</t>
  </si>
  <si>
    <t>Tent Only</t>
  </si>
  <si>
    <t>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</si>
</sst>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
    <numFmt numFmtId="166" formatCode="0.0"/>
  </numFmts>
  <fonts count="22" x14ac:knownFonts="1">
    <font>
      <sz val="12"/>
      <color theme="1"/>
      <name val="Calibri"/>
      <family val="2"/>
      <scheme val="minor"/>
    </font>
    <font>
      <sz val="10"/>
      <color rgb="FF000000"/>
      <name val="Arial"/>
      <family val="2"/>
    </font>
    <font>
      <b/>
      <sz val="10"/>
      <color rgb="FF000000"/>
      <name val="Arial"/>
      <family val="2"/>
    </font>
    <font>
      <sz val="16"/>
      <color rgb="FF000000"/>
      <name val="Arial"/>
      <family val="2"/>
    </font>
    <font>
      <b/>
      <u/>
      <sz val="16"/>
      <color rgb="FF000000"/>
      <name val="Arial"/>
      <family val="2"/>
    </font>
    <font>
      <sz val="11"/>
      <name val="Calibri"/>
      <family val="2"/>
    </font>
    <font>
      <b/>
      <i/>
      <sz val="8"/>
      <color rgb="FF000000"/>
      <name val="Calibri"/>
      <family val="2"/>
    </font>
    <font>
      <b/>
      <sz val="11"/>
      <color rgb="FF000000"/>
      <name val="Calibri"/>
      <family val="2"/>
    </font>
    <font>
      <b/>
      <sz val="12"/>
      <color theme="0"/>
      <name val="Arial"/>
      <family val="2"/>
    </font>
    <font>
      <sz val="11"/>
      <color rgb="FF000000"/>
      <name val="Calibri"/>
      <family val="2"/>
    </font>
    <font>
      <sz val="10"/>
      <name val="Arial"/>
      <family val="2"/>
    </font>
    <font>
      <b/>
      <sz val="10"/>
      <name val="Arial"/>
      <family val="2"/>
    </font>
    <font>
      <b/>
      <i/>
      <sz val="8"/>
      <name val="Calibri"/>
      <family val="2"/>
    </font>
    <font>
      <b/>
      <u/>
      <sz val="10"/>
      <name val="Arial"/>
      <family val="2"/>
    </font>
    <font>
      <b/>
      <sz val="12"/>
      <name val="Arial"/>
      <family val="2"/>
    </font>
    <font>
      <b/>
      <sz val="8"/>
      <name val="Calibri"/>
      <family val="2"/>
    </font>
    <font>
      <b/>
      <u/>
      <sz val="11"/>
      <name val="Calibri"/>
      <family val="2"/>
    </font>
    <font>
      <u/>
      <sz val="10"/>
      <color theme="10"/>
      <name val="Arial"/>
      <family val="2"/>
    </font>
    <font>
      <b/>
      <sz val="12"/>
      <color rgb="FF364037"/>
      <name val="Arial"/>
      <family val="2"/>
    </font>
    <font>
      <u/>
      <sz val="11"/>
      <color rgb="FF1155CC"/>
      <name val="Calibri"/>
      <family val="2"/>
    </font>
    <font>
      <sz val="10"/>
      <color rgb="FF364037"/>
      <name val="Arial"/>
      <family val="2"/>
    </font>
    <font>
      <b/>
      <sz val="12"/>
      <color rgb="FF000000"/>
      <name val="Calibri"/>
      <family val="2"/>
    </font>
  </fonts>
  <fills count="8">
    <fill>
      <patternFill patternType="none"/>
    </fill>
    <fill>
      <patternFill patternType="gray125"/>
    </fill>
    <fill>
      <patternFill patternType="solid">
        <fgColor rgb="FF364037"/>
        <bgColor rgb="FFD0E0E3"/>
      </patternFill>
    </fill>
    <fill>
      <patternFill patternType="solid">
        <fgColor rgb="FFB6D7A8"/>
        <bgColor rgb="FFB6D7A8"/>
      </patternFill>
    </fill>
    <fill>
      <patternFill patternType="solid">
        <fgColor theme="0"/>
        <bgColor rgb="FFD0E0E3"/>
      </patternFill>
    </fill>
    <fill>
      <patternFill patternType="solid">
        <fgColor theme="0"/>
        <bgColor indexed="64"/>
      </patternFill>
    </fill>
    <fill>
      <patternFill patternType="solid">
        <fgColor rgb="FFCDB197"/>
        <bgColor indexed="64"/>
      </patternFill>
    </fill>
    <fill>
      <patternFill patternType="solid">
        <fgColor rgb="FFFFF2CC"/>
        <bgColor rgb="FFFFF2CC"/>
      </patternFill>
    </fill>
  </fills>
  <borders count="39">
    <border>
      <left/>
      <right/>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right style="medium">
        <color rgb="FF000000"/>
      </right>
      <top style="medium">
        <color indexed="64"/>
      </top>
      <bottom/>
      <diagonal/>
    </border>
    <border>
      <left/>
      <right/>
      <top style="medium">
        <color indexed="64"/>
      </top>
      <bottom/>
      <diagonal/>
    </border>
    <border>
      <left style="medium">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rgb="FF000000"/>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rgb="FF000000"/>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s>
  <cellStyleXfs count="3">
    <xf numFmtId="0" fontId="0" fillId="0" borderId="0"/>
    <xf numFmtId="0" fontId="17" fillId="0" borderId="0" applyNumberFormat="0" applyFill="0" applyBorder="0" applyAlignment="0" applyProtection="0"/>
    <xf numFmtId="0" fontId="1" fillId="0" borderId="0"/>
  </cellStyleXfs>
  <cellXfs count="205">
    <xf numFmtId="0" fontId="0" fillId="0" borderId="0" xfId="0"/>
    <xf numFmtId="0" fontId="1" fillId="0" borderId="0" xfId="2"/>
    <xf numFmtId="0" fontId="2" fillId="0" borderId="0" xfId="2" applyFont="1" applyAlignment="1">
      <alignment horizontal="center" vertical="center"/>
    </xf>
    <xf numFmtId="0" fontId="1" fillId="0" borderId="0" xfId="2" applyAlignment="1">
      <alignment horizontal="center"/>
    </xf>
    <xf numFmtId="0" fontId="3" fillId="0" borderId="0" xfId="2" applyFont="1" applyAlignment="1">
      <alignment horizontal="center" wrapText="1"/>
    </xf>
    <xf numFmtId="0" fontId="6" fillId="0" borderId="1" xfId="2" applyFont="1" applyBorder="1" applyAlignment="1">
      <alignment horizontal="center" vertical="center"/>
    </xf>
    <xf numFmtId="0" fontId="7" fillId="0" borderId="2" xfId="2" applyFont="1" applyBorder="1" applyAlignment="1">
      <alignment horizontal="center"/>
    </xf>
    <xf numFmtId="0" fontId="7" fillId="0" borderId="3" xfId="2" applyFont="1" applyBorder="1" applyAlignment="1">
      <alignment horizontal="center"/>
    </xf>
    <xf numFmtId="165" fontId="7" fillId="0" borderId="3" xfId="2" applyNumberFormat="1" applyFont="1" applyBorder="1" applyAlignment="1">
      <alignment horizontal="center"/>
    </xf>
    <xf numFmtId="0" fontId="7" fillId="0" borderId="4" xfId="2" applyFont="1" applyBorder="1" applyAlignment="1">
      <alignment horizontal="center"/>
    </xf>
    <xf numFmtId="0" fontId="7" fillId="0" borderId="5" xfId="2" applyFont="1" applyBorder="1" applyAlignment="1">
      <alignment horizontal="left"/>
    </xf>
    <xf numFmtId="164" fontId="8" fillId="2" borderId="1" xfId="2" applyNumberFormat="1" applyFont="1" applyFill="1" applyBorder="1" applyAlignment="1">
      <alignment horizontal="center" vertical="center" textRotation="90"/>
    </xf>
    <xf numFmtId="0" fontId="6" fillId="0" borderId="6" xfId="2" applyFont="1" applyBorder="1" applyAlignment="1">
      <alignment horizontal="center" vertical="center"/>
    </xf>
    <xf numFmtId="0" fontId="9" fillId="0" borderId="7" xfId="2" applyFont="1" applyBorder="1" applyAlignment="1">
      <alignment horizontal="left" vertical="center"/>
    </xf>
    <xf numFmtId="165" fontId="9" fillId="0" borderId="7" xfId="2" applyNumberFormat="1" applyFont="1" applyBorder="1" applyAlignment="1">
      <alignment horizontal="center" vertical="center"/>
    </xf>
    <xf numFmtId="0" fontId="9" fillId="0" borderId="7" xfId="2" applyFont="1" applyBorder="1" applyAlignment="1">
      <alignment horizontal="center" vertical="center"/>
    </xf>
    <xf numFmtId="165" fontId="7" fillId="3" borderId="7" xfId="2" applyNumberFormat="1" applyFont="1" applyFill="1" applyBorder="1" applyAlignment="1">
      <alignment horizontal="center" vertical="center"/>
    </xf>
    <xf numFmtId="0" fontId="9" fillId="0" borderId="7" xfId="2" applyFont="1" applyBorder="1" applyAlignment="1">
      <alignment horizontal="center"/>
    </xf>
    <xf numFmtId="0" fontId="10" fillId="0" borderId="8" xfId="2" applyFont="1" applyBorder="1" applyAlignment="1">
      <alignment vertical="top" wrapText="1"/>
    </xf>
    <xf numFmtId="0" fontId="1" fillId="0" borderId="0" xfId="2" applyAlignment="1">
      <alignment vertical="center" wrapText="1"/>
    </xf>
    <xf numFmtId="0" fontId="1" fillId="0" borderId="0" xfId="2" applyAlignment="1">
      <alignment vertical="center"/>
    </xf>
    <xf numFmtId="164" fontId="8" fillId="2" borderId="9" xfId="2" applyNumberFormat="1" applyFont="1" applyFill="1" applyBorder="1" applyAlignment="1">
      <alignment horizontal="center" vertical="center" textRotation="90"/>
    </xf>
    <xf numFmtId="0" fontId="11" fillId="0" borderId="10" xfId="2" applyFont="1" applyBorder="1" applyAlignment="1">
      <alignment horizontal="center" vertical="center"/>
    </xf>
    <xf numFmtId="0" fontId="5" fillId="0" borderId="11" xfId="2" applyFont="1" applyBorder="1" applyAlignment="1">
      <alignment horizontal="left" vertical="center"/>
    </xf>
    <xf numFmtId="0" fontId="9" fillId="0" borderId="11" xfId="2" applyFont="1" applyBorder="1" applyAlignment="1">
      <alignment horizontal="left" vertical="center"/>
    </xf>
    <xf numFmtId="165" fontId="5" fillId="0" borderId="11" xfId="2" applyNumberFormat="1" applyFont="1" applyBorder="1" applyAlignment="1">
      <alignment horizontal="center" vertical="center"/>
    </xf>
    <xf numFmtId="0" fontId="9" fillId="0" borderId="11" xfId="2" applyFont="1" applyBorder="1" applyAlignment="1">
      <alignment horizontal="center" vertical="center"/>
    </xf>
    <xf numFmtId="165" fontId="7" fillId="3" borderId="11" xfId="2" applyNumberFormat="1" applyFont="1" applyFill="1" applyBorder="1" applyAlignment="1">
      <alignment horizontal="center" vertical="center"/>
    </xf>
    <xf numFmtId="0" fontId="9" fillId="0" borderId="11" xfId="2" applyFont="1" applyBorder="1" applyAlignment="1">
      <alignment horizontal="center"/>
    </xf>
    <xf numFmtId="0" fontId="10" fillId="0" borderId="12" xfId="2" applyFont="1" applyBorder="1"/>
    <xf numFmtId="0" fontId="12" fillId="0" borderId="10" xfId="2" applyFont="1" applyBorder="1" applyAlignment="1">
      <alignment horizontal="center" vertical="center"/>
    </xf>
    <xf numFmtId="165" fontId="13" fillId="0" borderId="12" xfId="2" applyNumberFormat="1" applyFont="1" applyBorder="1" applyAlignment="1">
      <alignment vertical="top"/>
    </xf>
    <xf numFmtId="0" fontId="1" fillId="0" borderId="11" xfId="2" applyBorder="1" applyAlignment="1">
      <alignment horizontal="left" vertical="center"/>
    </xf>
    <xf numFmtId="165" fontId="9" fillId="0" borderId="11" xfId="2" applyNumberFormat="1" applyFont="1" applyBorder="1" applyAlignment="1">
      <alignment horizontal="center" vertical="center"/>
    </xf>
    <xf numFmtId="166" fontId="5" fillId="0" borderId="11" xfId="2" applyNumberFormat="1" applyFont="1" applyBorder="1" applyAlignment="1">
      <alignment horizontal="center" vertical="center"/>
    </xf>
    <xf numFmtId="0" fontId="5" fillId="0" borderId="11" xfId="2" applyFont="1" applyBorder="1" applyAlignment="1">
      <alignment horizontal="center"/>
    </xf>
    <xf numFmtId="0" fontId="10" fillId="0" borderId="12" xfId="2" applyFont="1" applyBorder="1"/>
    <xf numFmtId="0" fontId="12" fillId="0" borderId="13" xfId="2" applyFont="1" applyBorder="1" applyAlignment="1">
      <alignment horizontal="center" vertical="center"/>
    </xf>
    <xf numFmtId="0" fontId="9" fillId="0" borderId="14" xfId="2" applyFont="1" applyBorder="1" applyAlignment="1">
      <alignment horizontal="left" vertical="center"/>
    </xf>
    <xf numFmtId="0" fontId="5" fillId="0" borderId="14" xfId="2" applyFont="1" applyBorder="1" applyAlignment="1">
      <alignment horizontal="left" vertical="center"/>
    </xf>
    <xf numFmtId="165" fontId="5" fillId="0" borderId="14" xfId="2" applyNumberFormat="1" applyFont="1" applyBorder="1" applyAlignment="1">
      <alignment horizontal="center" vertical="center"/>
    </xf>
    <xf numFmtId="0" fontId="9" fillId="0" borderId="14" xfId="2" applyFont="1" applyBorder="1" applyAlignment="1">
      <alignment horizontal="center" vertical="center"/>
    </xf>
    <xf numFmtId="165" fontId="7" fillId="3" borderId="14" xfId="2" applyNumberFormat="1" applyFont="1" applyFill="1" applyBorder="1" applyAlignment="1">
      <alignment horizontal="center" vertical="center"/>
    </xf>
    <xf numFmtId="0" fontId="5" fillId="0" borderId="14" xfId="2" applyFont="1" applyBorder="1" applyAlignment="1">
      <alignment horizontal="center" vertical="center"/>
    </xf>
    <xf numFmtId="0" fontId="5" fillId="0" borderId="14" xfId="2" applyFont="1" applyBorder="1" applyAlignment="1">
      <alignment horizontal="center"/>
    </xf>
    <xf numFmtId="0" fontId="13" fillId="0" borderId="15" xfId="2" applyFont="1" applyBorder="1" applyAlignment="1">
      <alignment horizontal="left"/>
    </xf>
    <xf numFmtId="164" fontId="14" fillId="4" borderId="16" xfId="2" applyNumberFormat="1" applyFont="1" applyFill="1" applyBorder="1" applyAlignment="1">
      <alignment horizontal="center" vertical="center" textRotation="90"/>
    </xf>
    <xf numFmtId="165" fontId="14" fillId="4" borderId="17" xfId="2" applyNumberFormat="1" applyFont="1" applyFill="1" applyBorder="1" applyAlignment="1">
      <alignment horizontal="center" vertical="center" textRotation="90"/>
    </xf>
    <xf numFmtId="0" fontId="12" fillId="5" borderId="0" xfId="2" applyFont="1" applyFill="1" applyAlignment="1">
      <alignment horizontal="center" vertical="center"/>
    </xf>
    <xf numFmtId="0" fontId="9" fillId="5" borderId="0" xfId="2" applyFont="1" applyFill="1" applyAlignment="1">
      <alignment horizontal="left" vertical="center"/>
    </xf>
    <xf numFmtId="0" fontId="5" fillId="5" borderId="0" xfId="2" applyFont="1" applyFill="1" applyAlignment="1">
      <alignment horizontal="left" vertical="center"/>
    </xf>
    <xf numFmtId="165" fontId="5" fillId="5" borderId="0" xfId="2" applyNumberFormat="1" applyFont="1" applyFill="1" applyAlignment="1">
      <alignment horizontal="center" vertical="center"/>
    </xf>
    <xf numFmtId="0" fontId="9" fillId="5" borderId="0" xfId="2" applyFont="1" applyFill="1" applyAlignment="1">
      <alignment horizontal="center" vertical="center"/>
    </xf>
    <xf numFmtId="165" fontId="7" fillId="0" borderId="0" xfId="2" applyNumberFormat="1" applyFont="1" applyAlignment="1">
      <alignment horizontal="center" vertical="center"/>
    </xf>
    <xf numFmtId="0" fontId="5" fillId="5" borderId="0" xfId="2" applyFont="1" applyFill="1" applyAlignment="1">
      <alignment horizontal="center" vertical="center"/>
    </xf>
    <xf numFmtId="0" fontId="5" fillId="5" borderId="0" xfId="2" applyFont="1" applyFill="1" applyAlignment="1">
      <alignment horizontal="center"/>
    </xf>
    <xf numFmtId="0" fontId="13" fillId="5" borderId="18" xfId="2" applyFont="1" applyFill="1" applyBorder="1" applyAlignment="1">
      <alignment horizontal="left"/>
    </xf>
    <xf numFmtId="0" fontId="1" fillId="5" borderId="0" xfId="2" applyFill="1" applyAlignment="1">
      <alignment vertical="center" wrapText="1"/>
    </xf>
    <xf numFmtId="0" fontId="1" fillId="5" borderId="0" xfId="2" applyFill="1"/>
    <xf numFmtId="164" fontId="8" fillId="2" borderId="19" xfId="2" applyNumberFormat="1" applyFont="1" applyFill="1" applyBorder="1" applyAlignment="1">
      <alignment horizontal="center" vertical="center" textRotation="90"/>
    </xf>
    <xf numFmtId="0" fontId="12" fillId="0" borderId="6" xfId="2" applyFont="1" applyBorder="1" applyAlignment="1">
      <alignment horizontal="center" vertical="center"/>
    </xf>
    <xf numFmtId="0" fontId="1" fillId="0" borderId="7" xfId="2" applyBorder="1" applyAlignment="1">
      <alignment horizontal="left" vertical="center"/>
    </xf>
    <xf numFmtId="0" fontId="5" fillId="0" borderId="7" xfId="2" applyFont="1" applyBorder="1" applyAlignment="1">
      <alignment horizontal="left" vertical="center"/>
    </xf>
    <xf numFmtId="0" fontId="5" fillId="0" borderId="7" xfId="2" applyFont="1" applyBorder="1" applyAlignment="1">
      <alignment horizontal="center" vertical="center"/>
    </xf>
    <xf numFmtId="0" fontId="5" fillId="0" borderId="7" xfId="2" applyFont="1" applyBorder="1" applyAlignment="1">
      <alignment horizontal="center"/>
    </xf>
    <xf numFmtId="0" fontId="5" fillId="0" borderId="8" xfId="2" applyFont="1" applyBorder="1"/>
    <xf numFmtId="164" fontId="8" fillId="2" borderId="20" xfId="2" applyNumberFormat="1" applyFont="1" applyFill="1" applyBorder="1" applyAlignment="1">
      <alignment horizontal="center" vertical="center" textRotation="90"/>
    </xf>
    <xf numFmtId="0" fontId="15" fillId="0" borderId="10" xfId="2" applyFont="1" applyBorder="1" applyAlignment="1">
      <alignment horizontal="center" vertical="center"/>
    </xf>
    <xf numFmtId="0" fontId="5" fillId="0" borderId="11" xfId="2" applyFont="1" applyBorder="1" applyAlignment="1">
      <alignment horizontal="center" vertical="center"/>
    </xf>
    <xf numFmtId="0" fontId="16" fillId="0" borderId="12" xfId="2" applyFont="1" applyBorder="1"/>
    <xf numFmtId="0" fontId="5" fillId="0" borderId="12" xfId="2" applyFont="1" applyBorder="1"/>
    <xf numFmtId="164" fontId="8" fillId="2" borderId="21" xfId="2" applyNumberFormat="1" applyFont="1" applyFill="1" applyBorder="1" applyAlignment="1">
      <alignment horizontal="center" vertical="center" textRotation="90"/>
    </xf>
    <xf numFmtId="0" fontId="15" fillId="0" borderId="13" xfId="2" applyFont="1" applyBorder="1" applyAlignment="1">
      <alignment horizontal="center" vertical="center"/>
    </xf>
    <xf numFmtId="165" fontId="9" fillId="0" borderId="14" xfId="2" applyNumberFormat="1" applyFont="1" applyBorder="1" applyAlignment="1">
      <alignment horizontal="center" vertical="center"/>
    </xf>
    <xf numFmtId="0" fontId="9" fillId="0" borderId="14" xfId="2" applyFont="1" applyBorder="1" applyAlignment="1">
      <alignment horizontal="center"/>
    </xf>
    <xf numFmtId="0" fontId="5" fillId="0" borderId="15" xfId="2" applyFont="1" applyBorder="1"/>
    <xf numFmtId="164" fontId="14" fillId="4" borderId="16" xfId="2" applyNumberFormat="1" applyFont="1" applyFill="1" applyBorder="1" applyAlignment="1">
      <alignment horizontal="center" vertical="center" textRotation="90" wrapText="1"/>
    </xf>
    <xf numFmtId="0" fontId="15" fillId="0" borderId="0" xfId="2" applyFont="1" applyAlignment="1">
      <alignment horizontal="center" vertical="center"/>
    </xf>
    <xf numFmtId="0" fontId="9" fillId="0" borderId="0" xfId="2" applyFont="1" applyAlignment="1">
      <alignment horizontal="left" vertical="center"/>
    </xf>
    <xf numFmtId="0" fontId="5" fillId="0" borderId="0" xfId="2" applyFont="1" applyAlignment="1">
      <alignment horizontal="left" vertical="center"/>
    </xf>
    <xf numFmtId="165" fontId="9" fillId="0" borderId="0" xfId="2" applyNumberFormat="1" applyFont="1" applyAlignment="1">
      <alignment horizontal="center" vertical="center"/>
    </xf>
    <xf numFmtId="0" fontId="9" fillId="0" borderId="0" xfId="2" applyFont="1" applyAlignment="1">
      <alignment horizontal="center" vertical="center"/>
    </xf>
    <xf numFmtId="0" fontId="5" fillId="0" borderId="0" xfId="2" applyFont="1" applyAlignment="1">
      <alignment horizontal="center" vertical="center"/>
    </xf>
    <xf numFmtId="0" fontId="5" fillId="0" borderId="0" xfId="2" applyFont="1" applyAlignment="1">
      <alignment horizontal="center"/>
    </xf>
    <xf numFmtId="0" fontId="9" fillId="0" borderId="0" xfId="2" applyFont="1" applyAlignment="1">
      <alignment horizontal="center"/>
    </xf>
    <xf numFmtId="0" fontId="5" fillId="0" borderId="18" xfId="2" applyFont="1" applyBorder="1"/>
    <xf numFmtId="164" fontId="8" fillId="2" borderId="22" xfId="2" applyNumberFormat="1" applyFont="1" applyFill="1" applyBorder="1" applyAlignment="1">
      <alignment vertical="center" textRotation="90" wrapText="1"/>
    </xf>
    <xf numFmtId="165" fontId="8" fillId="2" borderId="0" xfId="2" applyNumberFormat="1" applyFont="1" applyFill="1" applyAlignment="1">
      <alignment horizontal="center" vertical="center" textRotation="90"/>
    </xf>
    <xf numFmtId="0" fontId="15" fillId="0" borderId="23" xfId="2" applyFont="1" applyBorder="1" applyAlignment="1">
      <alignment horizontal="center" vertical="center"/>
    </xf>
    <xf numFmtId="0" fontId="9" fillId="0" borderId="24" xfId="2" applyFont="1" applyBorder="1" applyAlignment="1">
      <alignment horizontal="left" vertical="center"/>
    </xf>
    <xf numFmtId="0" fontId="5" fillId="0" borderId="24" xfId="2" applyFont="1" applyBorder="1" applyAlignment="1">
      <alignment horizontal="left" vertical="center"/>
    </xf>
    <xf numFmtId="165" fontId="9" fillId="0" borderId="24" xfId="2" applyNumberFormat="1" applyFont="1" applyBorder="1" applyAlignment="1">
      <alignment horizontal="center" vertical="center"/>
    </xf>
    <xf numFmtId="1" fontId="9" fillId="0" borderId="24" xfId="2" applyNumberFormat="1" applyFont="1" applyBorder="1" applyAlignment="1">
      <alignment horizontal="center" vertical="center"/>
    </xf>
    <xf numFmtId="165" fontId="7" fillId="3" borderId="24" xfId="2" applyNumberFormat="1" applyFont="1" applyFill="1" applyBorder="1" applyAlignment="1">
      <alignment horizontal="center" vertical="center"/>
    </xf>
    <xf numFmtId="0" fontId="5" fillId="0" borderId="24" xfId="2" applyFont="1" applyBorder="1" applyAlignment="1">
      <alignment horizontal="center" vertical="center"/>
    </xf>
    <xf numFmtId="0" fontId="5" fillId="0" borderId="24" xfId="2" applyFont="1" applyBorder="1" applyAlignment="1">
      <alignment horizontal="center"/>
    </xf>
    <xf numFmtId="0" fontId="9" fillId="0" borderId="24" xfId="2" applyFont="1" applyBorder="1" applyAlignment="1">
      <alignment horizontal="center"/>
    </xf>
    <xf numFmtId="0" fontId="5" fillId="0" borderId="25" xfId="2" applyFont="1" applyBorder="1"/>
    <xf numFmtId="164" fontId="14" fillId="4" borderId="16" xfId="2" applyNumberFormat="1" applyFont="1" applyFill="1" applyBorder="1" applyAlignment="1">
      <alignment vertical="center" textRotation="90" wrapText="1"/>
    </xf>
    <xf numFmtId="1" fontId="9" fillId="0" borderId="0" xfId="2" applyNumberFormat="1" applyFont="1" applyAlignment="1">
      <alignment horizontal="center" vertical="center"/>
    </xf>
    <xf numFmtId="164" fontId="8" fillId="2" borderId="9" xfId="2" applyNumberFormat="1" applyFont="1" applyFill="1" applyBorder="1" applyAlignment="1">
      <alignment horizontal="center" vertical="center" textRotation="90" wrapText="1"/>
    </xf>
    <xf numFmtId="165" fontId="8" fillId="2" borderId="26" xfId="2" applyNumberFormat="1" applyFont="1" applyFill="1" applyBorder="1" applyAlignment="1">
      <alignment horizontal="center" vertical="center" textRotation="90"/>
    </xf>
    <xf numFmtId="0" fontId="17" fillId="0" borderId="11" xfId="1" applyBorder="1" applyAlignment="1">
      <alignment horizontal="left" vertical="center"/>
    </xf>
    <xf numFmtId="0" fontId="5" fillId="0" borderId="0" xfId="2" applyFont="1"/>
    <xf numFmtId="164" fontId="8" fillId="2" borderId="19" xfId="2" applyNumberFormat="1" applyFont="1" applyFill="1" applyBorder="1" applyAlignment="1">
      <alignment horizontal="center" vertical="center" textRotation="90" wrapText="1"/>
    </xf>
    <xf numFmtId="165" fontId="8" fillId="2" borderId="0" xfId="2" applyNumberFormat="1" applyFont="1" applyFill="1" applyAlignment="1">
      <alignment horizontal="center" vertical="center" textRotation="90"/>
    </xf>
    <xf numFmtId="1" fontId="9" fillId="0" borderId="7" xfId="2" applyNumberFormat="1" applyFont="1" applyBorder="1" applyAlignment="1">
      <alignment horizontal="center" vertical="center"/>
    </xf>
    <xf numFmtId="0" fontId="1" fillId="0" borderId="8" xfId="2" applyBorder="1"/>
    <xf numFmtId="1" fontId="9" fillId="0" borderId="11" xfId="2" applyNumberFormat="1" applyFont="1" applyBorder="1" applyAlignment="1">
      <alignment horizontal="center" vertical="center"/>
    </xf>
    <xf numFmtId="1" fontId="9" fillId="0" borderId="14" xfId="2" applyNumberFormat="1" applyFont="1" applyBorder="1" applyAlignment="1">
      <alignment horizontal="center" vertical="center"/>
    </xf>
    <xf numFmtId="0" fontId="9" fillId="0" borderId="11" xfId="2" applyFont="1" applyBorder="1"/>
    <xf numFmtId="0" fontId="5" fillId="0" borderId="11" xfId="2" applyFont="1" applyBorder="1" applyAlignment="1">
      <alignment horizontal="left"/>
    </xf>
    <xf numFmtId="0" fontId="9" fillId="0" borderId="11" xfId="2" applyFont="1" applyBorder="1" applyAlignment="1">
      <alignment horizontal="left"/>
    </xf>
    <xf numFmtId="165" fontId="9" fillId="0" borderId="11" xfId="2" applyNumberFormat="1" applyFont="1" applyBorder="1" applyAlignment="1">
      <alignment horizontal="center"/>
    </xf>
    <xf numFmtId="165" fontId="14" fillId="4" borderId="17" xfId="2" applyNumberFormat="1" applyFont="1" applyFill="1" applyBorder="1" applyAlignment="1">
      <alignment vertical="center" textRotation="90"/>
    </xf>
    <xf numFmtId="0" fontId="12" fillId="0" borderId="27" xfId="2" applyFont="1" applyBorder="1" applyAlignment="1">
      <alignment horizontal="center" vertical="center"/>
    </xf>
    <xf numFmtId="0" fontId="9" fillId="0" borderId="27" xfId="2" applyFont="1" applyBorder="1"/>
    <xf numFmtId="0" fontId="5" fillId="0" borderId="27" xfId="2" applyFont="1" applyBorder="1"/>
    <xf numFmtId="0" fontId="5" fillId="0" borderId="27" xfId="2" applyFont="1" applyBorder="1" applyAlignment="1">
      <alignment horizontal="left"/>
    </xf>
    <xf numFmtId="165" fontId="9" fillId="0" borderId="27" xfId="2" applyNumberFormat="1" applyFont="1" applyBorder="1" applyAlignment="1">
      <alignment horizontal="center"/>
    </xf>
    <xf numFmtId="1" fontId="9" fillId="0" borderId="27" xfId="2" applyNumberFormat="1" applyFont="1" applyBorder="1" applyAlignment="1">
      <alignment horizontal="center"/>
    </xf>
    <xf numFmtId="165" fontId="7" fillId="0" borderId="27" xfId="2" applyNumberFormat="1" applyFont="1" applyBorder="1" applyAlignment="1">
      <alignment horizontal="center"/>
    </xf>
    <xf numFmtId="0" fontId="5" fillId="0" borderId="27" xfId="2" applyFont="1" applyBorder="1" applyAlignment="1">
      <alignment horizontal="center"/>
    </xf>
    <xf numFmtId="0" fontId="5" fillId="0" borderId="28" xfId="2" applyFont="1" applyBorder="1"/>
    <xf numFmtId="164" fontId="18" fillId="6" borderId="19" xfId="2" applyNumberFormat="1" applyFont="1" applyFill="1" applyBorder="1" applyAlignment="1">
      <alignment horizontal="center" vertical="center" textRotation="90"/>
    </xf>
    <xf numFmtId="165" fontId="18" fillId="6" borderId="29" xfId="2" applyNumberFormat="1" applyFont="1" applyFill="1" applyBorder="1" applyAlignment="1">
      <alignment horizontal="center" vertical="center" textRotation="90"/>
    </xf>
    <xf numFmtId="0" fontId="6" fillId="0" borderId="6" xfId="2" applyFont="1" applyBorder="1" applyAlignment="1">
      <alignment horizontal="center" vertical="center"/>
    </xf>
    <xf numFmtId="0" fontId="9" fillId="0" borderId="7" xfId="2" applyFont="1" applyBorder="1"/>
    <xf numFmtId="0" fontId="9" fillId="0" borderId="7" xfId="2" applyFont="1" applyBorder="1" applyAlignment="1">
      <alignment horizontal="left"/>
    </xf>
    <xf numFmtId="165" fontId="9" fillId="0" borderId="7" xfId="2" applyNumberFormat="1" applyFont="1" applyBorder="1" applyAlignment="1">
      <alignment horizontal="center"/>
    </xf>
    <xf numFmtId="165" fontId="7" fillId="3" borderId="7" xfId="2" applyNumberFormat="1" applyFont="1" applyFill="1" applyBorder="1" applyAlignment="1">
      <alignment horizontal="center"/>
    </xf>
    <xf numFmtId="0" fontId="10" fillId="0" borderId="8" xfId="2" applyFont="1" applyBorder="1"/>
    <xf numFmtId="164" fontId="18" fillId="6" borderId="20" xfId="2" applyNumberFormat="1" applyFont="1" applyFill="1" applyBorder="1" applyAlignment="1">
      <alignment horizontal="center" vertical="center" textRotation="90"/>
    </xf>
    <xf numFmtId="165" fontId="18" fillId="6" borderId="30" xfId="2" applyNumberFormat="1" applyFont="1" applyFill="1" applyBorder="1" applyAlignment="1">
      <alignment horizontal="center" vertical="center" textRotation="90"/>
    </xf>
    <xf numFmtId="0" fontId="6" fillId="0" borderId="10" xfId="2" applyFont="1" applyBorder="1" applyAlignment="1">
      <alignment horizontal="center" vertical="center"/>
    </xf>
    <xf numFmtId="0" fontId="5" fillId="0" borderId="11" xfId="2" applyFont="1" applyBorder="1"/>
    <xf numFmtId="165" fontId="5" fillId="0" borderId="11" xfId="2" applyNumberFormat="1" applyFont="1" applyBorder="1" applyAlignment="1">
      <alignment horizontal="center"/>
    </xf>
    <xf numFmtId="165" fontId="7" fillId="3" borderId="11" xfId="2" applyNumberFormat="1" applyFont="1" applyFill="1" applyBorder="1" applyAlignment="1">
      <alignment horizontal="center"/>
    </xf>
    <xf numFmtId="0" fontId="13" fillId="0" borderId="12" xfId="2" applyFont="1" applyBorder="1" applyAlignment="1">
      <alignment horizontal="right"/>
    </xf>
    <xf numFmtId="0" fontId="10" fillId="0" borderId="12" xfId="2" applyFont="1" applyBorder="1" applyAlignment="1">
      <alignment horizontal="left"/>
    </xf>
    <xf numFmtId="0" fontId="6" fillId="0" borderId="13" xfId="2" applyFont="1" applyBorder="1" applyAlignment="1">
      <alignment horizontal="center" vertical="center"/>
    </xf>
    <xf numFmtId="0" fontId="5" fillId="0" borderId="14" xfId="2" applyFont="1" applyBorder="1"/>
    <xf numFmtId="0" fontId="9" fillId="0" borderId="14" xfId="2" applyFont="1" applyBorder="1"/>
    <xf numFmtId="0" fontId="5" fillId="0" borderId="14" xfId="2" applyFont="1" applyBorder="1" applyAlignment="1">
      <alignment horizontal="left"/>
    </xf>
    <xf numFmtId="165" fontId="5" fillId="0" borderId="14" xfId="2" applyNumberFormat="1" applyFont="1" applyBorder="1" applyAlignment="1">
      <alignment horizontal="center"/>
    </xf>
    <xf numFmtId="165" fontId="7" fillId="3" borderId="14" xfId="2" applyNumberFormat="1" applyFont="1" applyFill="1" applyBorder="1" applyAlignment="1">
      <alignment horizontal="center"/>
    </xf>
    <xf numFmtId="0" fontId="1" fillId="0" borderId="29" xfId="2" applyBorder="1"/>
    <xf numFmtId="0" fontId="1" fillId="0" borderId="4" xfId="2" applyBorder="1"/>
    <xf numFmtId="0" fontId="12" fillId="0" borderId="4" xfId="2" applyFont="1" applyBorder="1" applyAlignment="1">
      <alignment horizontal="center" vertical="center"/>
    </xf>
    <xf numFmtId="0" fontId="5" fillId="0" borderId="4" xfId="2" applyFont="1" applyBorder="1"/>
    <xf numFmtId="0" fontId="5" fillId="0" borderId="4" xfId="2" applyFont="1" applyBorder="1" applyAlignment="1">
      <alignment horizontal="left"/>
    </xf>
    <xf numFmtId="49" fontId="19" fillId="0" borderId="4" xfId="2" applyNumberFormat="1" applyFont="1" applyBorder="1" applyAlignment="1">
      <alignment horizontal="left"/>
    </xf>
    <xf numFmtId="165" fontId="9" fillId="0" borderId="4" xfId="2" applyNumberFormat="1" applyFont="1" applyBorder="1" applyAlignment="1">
      <alignment horizontal="center"/>
    </xf>
    <xf numFmtId="0" fontId="9" fillId="0" borderId="4" xfId="2" applyFont="1" applyBorder="1" applyAlignment="1">
      <alignment horizontal="center"/>
    </xf>
    <xf numFmtId="165" fontId="7" fillId="3" borderId="4" xfId="2" applyNumberFormat="1" applyFont="1" applyFill="1" applyBorder="1" applyAlignment="1">
      <alignment horizontal="center"/>
    </xf>
    <xf numFmtId="0" fontId="5" fillId="0" borderId="4" xfId="2" applyFont="1" applyBorder="1" applyAlignment="1">
      <alignment horizontal="center"/>
    </xf>
    <xf numFmtId="0" fontId="10" fillId="0" borderId="31" xfId="2" applyFont="1" applyBorder="1" applyAlignment="1">
      <alignment horizontal="left"/>
    </xf>
    <xf numFmtId="164" fontId="18" fillId="6" borderId="32" xfId="2" applyNumberFormat="1" applyFont="1" applyFill="1" applyBorder="1" applyAlignment="1">
      <alignment horizontal="center" vertical="center" textRotation="90" wrapText="1"/>
    </xf>
    <xf numFmtId="165" fontId="18" fillId="6" borderId="32" xfId="2" applyNumberFormat="1" applyFont="1" applyFill="1" applyBorder="1" applyAlignment="1">
      <alignment horizontal="center" vertical="center" textRotation="90"/>
    </xf>
    <xf numFmtId="0" fontId="15" fillId="0" borderId="33" xfId="2" applyFont="1" applyBorder="1" applyAlignment="1">
      <alignment horizontal="center" vertical="center"/>
    </xf>
    <xf numFmtId="0" fontId="1" fillId="0" borderId="7" xfId="2" applyBorder="1"/>
    <xf numFmtId="0" fontId="20" fillId="6" borderId="34" xfId="2" applyFont="1" applyFill="1" applyBorder="1"/>
    <xf numFmtId="165" fontId="20" fillId="6" borderId="34" xfId="2" applyNumberFormat="1" applyFont="1" applyFill="1" applyBorder="1"/>
    <xf numFmtId="0" fontId="15" fillId="0" borderId="35" xfId="2" applyFont="1" applyBorder="1" applyAlignment="1">
      <alignment horizontal="center" vertical="center"/>
    </xf>
    <xf numFmtId="0" fontId="12" fillId="0" borderId="35" xfId="2" applyFont="1" applyBorder="1" applyAlignment="1">
      <alignment horizontal="center" vertical="center"/>
    </xf>
    <xf numFmtId="0" fontId="20" fillId="6" borderId="36" xfId="2" applyFont="1" applyFill="1" applyBorder="1"/>
    <xf numFmtId="165" fontId="20" fillId="6" borderId="36" xfId="2" applyNumberFormat="1" applyFont="1" applyFill="1" applyBorder="1"/>
    <xf numFmtId="0" fontId="12" fillId="0" borderId="37" xfId="2" applyFont="1" applyBorder="1" applyAlignment="1">
      <alignment horizontal="center" vertical="center"/>
    </xf>
    <xf numFmtId="165" fontId="9" fillId="0" borderId="14" xfId="2" applyNumberFormat="1" applyFont="1" applyBorder="1" applyAlignment="1">
      <alignment horizontal="center"/>
    </xf>
    <xf numFmtId="0" fontId="10" fillId="5" borderId="29" xfId="2" applyFont="1" applyFill="1" applyBorder="1"/>
    <xf numFmtId="165" fontId="10" fillId="5" borderId="4" xfId="2" applyNumberFormat="1" applyFont="1" applyFill="1" applyBorder="1"/>
    <xf numFmtId="0" fontId="9" fillId="0" borderId="4" xfId="2" applyFont="1" applyBorder="1"/>
    <xf numFmtId="165" fontId="7" fillId="0" borderId="4" xfId="2" applyNumberFormat="1" applyFont="1" applyBorder="1" applyAlignment="1">
      <alignment horizontal="center"/>
    </xf>
    <xf numFmtId="0" fontId="5" fillId="0" borderId="31" xfId="2" applyFont="1" applyBorder="1"/>
    <xf numFmtId="164" fontId="18" fillId="6" borderId="19" xfId="2" applyNumberFormat="1" applyFont="1" applyFill="1" applyBorder="1" applyAlignment="1">
      <alignment horizontal="center" vertical="center" textRotation="90" wrapText="1"/>
    </xf>
    <xf numFmtId="0" fontId="15" fillId="0" borderId="6" xfId="2" applyFont="1" applyBorder="1" applyAlignment="1">
      <alignment horizontal="center" vertical="center"/>
    </xf>
    <xf numFmtId="0" fontId="5" fillId="0" borderId="7" xfId="2" applyFont="1" applyBorder="1"/>
    <xf numFmtId="0" fontId="5" fillId="0" borderId="7" xfId="2" applyFont="1" applyBorder="1" applyAlignment="1">
      <alignment horizontal="left"/>
    </xf>
    <xf numFmtId="1" fontId="9" fillId="0" borderId="7" xfId="2" applyNumberFormat="1" applyFont="1" applyBorder="1" applyAlignment="1">
      <alignment horizontal="center"/>
    </xf>
    <xf numFmtId="164" fontId="18" fillId="6" borderId="20" xfId="2" applyNumberFormat="1" applyFont="1" applyFill="1" applyBorder="1" applyAlignment="1">
      <alignment horizontal="center" vertical="center" textRotation="90" wrapText="1"/>
    </xf>
    <xf numFmtId="0" fontId="1" fillId="0" borderId="11" xfId="2" applyBorder="1"/>
    <xf numFmtId="0" fontId="17" fillId="0" borderId="11" xfId="1" applyBorder="1" applyAlignment="1">
      <alignment horizontal="left"/>
    </xf>
    <xf numFmtId="164" fontId="18" fillId="6" borderId="21" xfId="2" applyNumberFormat="1" applyFont="1" applyFill="1" applyBorder="1" applyAlignment="1">
      <alignment horizontal="center" vertical="center" textRotation="90" wrapText="1"/>
    </xf>
    <xf numFmtId="165" fontId="18" fillId="6" borderId="38" xfId="2" applyNumberFormat="1" applyFont="1" applyFill="1" applyBorder="1" applyAlignment="1">
      <alignment horizontal="center" vertical="center" textRotation="90"/>
    </xf>
    <xf numFmtId="0" fontId="10" fillId="0" borderId="0" xfId="2" applyFont="1"/>
    <xf numFmtId="165" fontId="21" fillId="7" borderId="0" xfId="2" applyNumberFormat="1" applyFont="1" applyFill="1" applyAlignment="1">
      <alignment horizontal="right"/>
    </xf>
    <xf numFmtId="1" fontId="7" fillId="0" borderId="0" xfId="2" applyNumberFormat="1" applyFont="1" applyAlignment="1">
      <alignment horizontal="center"/>
    </xf>
    <xf numFmtId="165" fontId="21" fillId="3" borderId="0" xfId="2" applyNumberFormat="1" applyFont="1" applyFill="1" applyAlignment="1">
      <alignment horizontal="center"/>
    </xf>
    <xf numFmtId="2" fontId="21" fillId="3" borderId="0" xfId="2" applyNumberFormat="1" applyFont="1" applyFill="1" applyAlignment="1">
      <alignment horizontal="center"/>
    </xf>
    <xf numFmtId="165" fontId="10" fillId="0" borderId="0" xfId="2" applyNumberFormat="1" applyFont="1"/>
    <xf numFmtId="164" fontId="5" fillId="5" borderId="0" xfId="2" applyNumberFormat="1" applyFont="1" applyFill="1" applyAlignment="1">
      <alignment horizontal="center" vertical="center"/>
    </xf>
    <xf numFmtId="0" fontId="2" fillId="5" borderId="0" xfId="2" applyFont="1" applyFill="1" applyAlignment="1">
      <alignment horizontal="center" vertical="center"/>
    </xf>
    <xf numFmtId="0" fontId="1" fillId="5" borderId="0" xfId="2" applyFill="1" applyAlignment="1">
      <alignment horizontal="center"/>
    </xf>
    <xf numFmtId="0" fontId="1" fillId="0" borderId="0" xfId="2" applyAlignment="1">
      <alignment horizontal="center" vertical="center" wrapText="1"/>
    </xf>
    <xf numFmtId="0" fontId="1" fillId="5" borderId="0" xfId="2" applyFill="1" applyAlignment="1">
      <alignment vertical="center"/>
    </xf>
    <xf numFmtId="0" fontId="5" fillId="5" borderId="0" xfId="2" applyFont="1" applyFill="1"/>
    <xf numFmtId="0" fontId="9" fillId="5" borderId="0" xfId="2" applyFont="1" applyFill="1" applyAlignment="1">
      <alignment horizontal="left"/>
    </xf>
    <xf numFmtId="0" fontId="5" fillId="5" borderId="0" xfId="2" applyFont="1" applyFill="1" applyAlignment="1">
      <alignment horizontal="left"/>
    </xf>
    <xf numFmtId="0" fontId="10" fillId="5" borderId="0" xfId="2" applyFont="1" applyFill="1"/>
    <xf numFmtId="165" fontId="1" fillId="5" borderId="0" xfId="2" applyNumberFormat="1" applyFill="1"/>
    <xf numFmtId="0" fontId="7" fillId="5" borderId="0" xfId="2" applyFont="1" applyFill="1" applyAlignment="1">
      <alignment horizontal="right"/>
    </xf>
    <xf numFmtId="0" fontId="1" fillId="5" borderId="0" xfId="2" applyFill="1" applyAlignment="1">
      <alignment wrapText="1"/>
    </xf>
    <xf numFmtId="165" fontId="5" fillId="5" borderId="0" xfId="2" applyNumberFormat="1" applyFont="1" applyFill="1" applyAlignment="1">
      <alignment horizontal="center"/>
    </xf>
    <xf numFmtId="0" fontId="9" fillId="5" borderId="0" xfId="2" applyFont="1" applyFill="1" applyAlignment="1">
      <alignment horizontal="center"/>
    </xf>
    <xf numFmtId="165" fontId="7" fillId="5" borderId="0" xfId="2" applyNumberFormat="1" applyFont="1" applyFill="1" applyAlignment="1">
      <alignment horizontal="center"/>
    </xf>
  </cellXfs>
  <cellStyles count="3">
    <cellStyle name="Hyperlink" xfId="1" builtinId="8"/>
    <cellStyle name="Normal" xfId="0" builtinId="0"/>
    <cellStyle name="Normal 2" xfId="2" xr:uid="{305F6A15-7CB3-E245-9E3A-AF85E2D20370}"/>
  </cellStyles>
  <dxfs count="42">
    <dxf>
      <fill>
        <patternFill patternType="solid">
          <fgColor rgb="FF9FC5E8"/>
          <bgColor rgb="FF9FC5E8"/>
        </patternFill>
      </fill>
    </dxf>
    <dxf>
      <fill>
        <patternFill patternType="solid">
          <fgColor rgb="FFB7E1CD"/>
          <bgColor rgb="FFB7E1CD"/>
        </patternFill>
      </fill>
    </dxf>
    <dxf>
      <fill>
        <patternFill patternType="solid">
          <fgColor rgb="FF9FC5E8"/>
          <bgColor rgb="FF9FC5E8"/>
        </patternFill>
      </fill>
    </dxf>
    <dxf>
      <fill>
        <patternFill patternType="solid">
          <fgColor rgb="FFB7E1CD"/>
          <bgColor rgb="FFB7E1CD"/>
        </patternFill>
      </fill>
    </dxf>
    <dxf>
      <fill>
        <patternFill patternType="solid">
          <fgColor rgb="FF9FC5E8"/>
          <bgColor rgb="FF9FC5E8"/>
        </patternFill>
      </fill>
    </dxf>
    <dxf>
      <fill>
        <patternFill patternType="solid">
          <fgColor rgb="FFB7E1CD"/>
          <bgColor rgb="FFB7E1CD"/>
        </patternFill>
      </fill>
    </dxf>
    <dxf>
      <fill>
        <patternFill patternType="solid">
          <fgColor rgb="FF9FC5E8"/>
          <bgColor rgb="FF9FC5E8"/>
        </patternFill>
      </fill>
    </dxf>
    <dxf>
      <fill>
        <patternFill patternType="solid">
          <fgColor rgb="FFB7E1CD"/>
          <bgColor rgb="FFB7E1CD"/>
        </patternFill>
      </fill>
    </dxf>
    <dxf>
      <fill>
        <patternFill patternType="solid">
          <fgColor rgb="FF9FC5E8"/>
          <bgColor rgb="FF9FC5E8"/>
        </patternFill>
      </fill>
    </dxf>
    <dxf>
      <fill>
        <patternFill patternType="solid">
          <fgColor rgb="FFB7E1CD"/>
          <bgColor rgb="FFB7E1CD"/>
        </patternFill>
      </fill>
    </dxf>
    <dxf>
      <fill>
        <patternFill patternType="solid">
          <fgColor rgb="FF9FC5E8"/>
          <bgColor rgb="FF9FC5E8"/>
        </patternFill>
      </fill>
    </dxf>
    <dxf>
      <fill>
        <patternFill patternType="solid">
          <fgColor rgb="FFB7E1CD"/>
          <bgColor rgb="FFB7E1CD"/>
        </patternFill>
      </fill>
    </dxf>
    <dxf>
      <fill>
        <patternFill patternType="solid">
          <fgColor rgb="FF9FC5E8"/>
          <bgColor rgb="FF9FC5E8"/>
        </patternFill>
      </fill>
    </dxf>
    <dxf>
      <fill>
        <patternFill patternType="solid">
          <fgColor rgb="FFB7E1CD"/>
          <bgColor rgb="FFB7E1CD"/>
        </patternFill>
      </fill>
    </dxf>
    <dxf>
      <fill>
        <patternFill patternType="solid">
          <fgColor rgb="FF9FC5E8"/>
          <bgColor rgb="FF9FC5E8"/>
        </patternFill>
      </fill>
    </dxf>
    <dxf>
      <fill>
        <patternFill patternType="solid">
          <fgColor rgb="FFB7E1CD"/>
          <bgColor rgb="FFB7E1CD"/>
        </patternFill>
      </fill>
    </dxf>
    <dxf>
      <fill>
        <patternFill patternType="solid">
          <fgColor rgb="FF9FC5E8"/>
          <bgColor rgb="FF9FC5E8"/>
        </patternFill>
      </fill>
    </dxf>
    <dxf>
      <fill>
        <patternFill patternType="solid">
          <fgColor rgb="FFB7E1CD"/>
          <bgColor rgb="FFB7E1CD"/>
        </patternFill>
      </fill>
    </dxf>
    <dxf>
      <fill>
        <patternFill patternType="solid">
          <fgColor rgb="FF9FC5E8"/>
          <bgColor rgb="FF9FC5E8"/>
        </patternFill>
      </fill>
    </dxf>
    <dxf>
      <fill>
        <patternFill patternType="solid">
          <fgColor rgb="FFB7E1CD"/>
          <bgColor rgb="FFB7E1CD"/>
        </patternFill>
      </fill>
    </dxf>
    <dxf>
      <fill>
        <patternFill patternType="solid">
          <fgColor rgb="FF9FC5E8"/>
          <bgColor rgb="FF9FC5E8"/>
        </patternFill>
      </fill>
    </dxf>
    <dxf>
      <fill>
        <patternFill patternType="solid">
          <fgColor rgb="FFB7E1CD"/>
          <bgColor rgb="FFB7E1CD"/>
        </patternFill>
      </fill>
    </dxf>
    <dxf>
      <fill>
        <patternFill patternType="solid">
          <fgColor rgb="FF9FC5E8"/>
          <bgColor rgb="FF9FC5E8"/>
        </patternFill>
      </fill>
    </dxf>
    <dxf>
      <fill>
        <patternFill patternType="solid">
          <fgColor rgb="FFB7E1CD"/>
          <bgColor rgb="FFB7E1CD"/>
        </patternFill>
      </fill>
    </dxf>
    <dxf>
      <fill>
        <patternFill patternType="solid">
          <fgColor rgb="FF9FC5E8"/>
          <bgColor rgb="FF9FC5E8"/>
        </patternFill>
      </fill>
    </dxf>
    <dxf>
      <fill>
        <patternFill patternType="solid">
          <fgColor rgb="FFB7E1CD"/>
          <bgColor rgb="FFB7E1CD"/>
        </patternFill>
      </fill>
    </dxf>
    <dxf>
      <fill>
        <patternFill patternType="solid">
          <fgColor rgb="FF9FC5E8"/>
          <bgColor rgb="FF9FC5E8"/>
        </patternFill>
      </fill>
    </dxf>
    <dxf>
      <fill>
        <patternFill patternType="solid">
          <fgColor rgb="FFB7E1CD"/>
          <bgColor rgb="FFB7E1CD"/>
        </patternFill>
      </fill>
    </dxf>
    <dxf>
      <fill>
        <patternFill patternType="solid">
          <fgColor rgb="FF9FC5E8"/>
          <bgColor rgb="FF9FC5E8"/>
        </patternFill>
      </fill>
    </dxf>
    <dxf>
      <fill>
        <patternFill patternType="solid">
          <fgColor rgb="FFB7E1CD"/>
          <bgColor rgb="FFB7E1CD"/>
        </patternFill>
      </fill>
    </dxf>
    <dxf>
      <fill>
        <patternFill patternType="solid">
          <fgColor rgb="FF9FC5E8"/>
          <bgColor rgb="FF9FC5E8"/>
        </patternFill>
      </fill>
    </dxf>
    <dxf>
      <fill>
        <patternFill patternType="solid">
          <fgColor rgb="FFB7E1CD"/>
          <bgColor rgb="FFB7E1CD"/>
        </patternFill>
      </fill>
    </dxf>
    <dxf>
      <fill>
        <patternFill patternType="solid">
          <fgColor rgb="FF9FC5E8"/>
          <bgColor rgb="FF9FC5E8"/>
        </patternFill>
      </fill>
    </dxf>
    <dxf>
      <fill>
        <patternFill patternType="solid">
          <fgColor rgb="FFB7E1CD"/>
          <bgColor rgb="FFB7E1CD"/>
        </patternFill>
      </fill>
    </dxf>
    <dxf>
      <fill>
        <patternFill patternType="solid">
          <fgColor rgb="FF9FC5E8"/>
          <bgColor rgb="FF9FC5E8"/>
        </patternFill>
      </fill>
    </dxf>
    <dxf>
      <fill>
        <patternFill patternType="solid">
          <fgColor rgb="FFB7E1CD"/>
          <bgColor rgb="FFB7E1CD"/>
        </patternFill>
      </fill>
    </dxf>
    <dxf>
      <fill>
        <patternFill patternType="solid">
          <fgColor rgb="FF9FC5E8"/>
          <bgColor rgb="FF9FC5E8"/>
        </patternFill>
      </fill>
    </dxf>
    <dxf>
      <fill>
        <patternFill patternType="solid">
          <fgColor rgb="FFB7E1CD"/>
          <bgColor rgb="FFB7E1CD"/>
        </patternFill>
      </fill>
    </dxf>
    <dxf>
      <fill>
        <patternFill patternType="solid">
          <fgColor rgb="FF9FC5E8"/>
          <bgColor rgb="FF9FC5E8"/>
        </patternFill>
      </fill>
    </dxf>
    <dxf>
      <fill>
        <patternFill patternType="solid">
          <fgColor rgb="FFB7E1CD"/>
          <bgColor rgb="FFB7E1CD"/>
        </patternFill>
      </fill>
    </dxf>
    <dxf>
      <fill>
        <patternFill patternType="solid">
          <fgColor rgb="FF9FC5E8"/>
          <bgColor rgb="FF9FC5E8"/>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mazon.com/Pack-13mm-Ball-Studs-Hardware/dp/B076FH37S2/ref=asc_df_B076FH37S2/?tag=hyprod-20&amp;linkCode=df0&amp;hvadid=309898128610&amp;hvpos=&amp;hvnetw=g&amp;hvrand=10612513555931173066&amp;hvpone=&amp;hvptwo=&amp;hvqmt=&amp;hvdev=c&amp;hvdvcmdl=&amp;hvlocint=&amp;hvlocphy=1024429&amp;hvtargid=pla-568420262042&amp;th=1" TargetMode="External"/><Relationship Id="rId1" Type="http://schemas.openxmlformats.org/officeDocument/2006/relationships/hyperlink" Target="https://www.homedepot.com/p/Varathane-1-qt-Dark-Walnut-Classic-Wood-Interior-Stain-339720/305502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BD01B-C7F1-A749-B96B-35CBB007F903}">
  <sheetPr>
    <pageSetUpPr fitToPage="1"/>
  </sheetPr>
  <dimension ref="A1:Z68"/>
  <sheetViews>
    <sheetView tabSelected="1" workbookViewId="0">
      <pane xSplit="3" ySplit="8" topLeftCell="D9" activePane="bottomRight" state="frozen"/>
      <selection pane="topRight" activeCell="D1" sqref="D1"/>
      <selection pane="bottomLeft" activeCell="A4" sqref="A4"/>
      <selection pane="bottomRight" activeCell="A69" sqref="A69:XFD1048576"/>
    </sheetView>
  </sheetViews>
  <sheetFormatPr baseColWidth="10" defaultColWidth="0" defaultRowHeight="13" zeroHeight="1" x14ac:dyDescent="0.15"/>
  <cols>
    <col min="1" max="2" width="10.83203125" style="1" customWidth="1"/>
    <col min="3" max="3" width="10.83203125" style="2" customWidth="1"/>
    <col min="4" max="4" width="32.33203125" style="1" customWidth="1"/>
    <col min="5" max="5" width="44.33203125" style="1" customWidth="1"/>
    <col min="6" max="6" width="10.83203125" style="1" customWidth="1"/>
    <col min="7" max="7" width="15.5" style="1" customWidth="1"/>
    <col min="8" max="8" width="17.1640625" style="1" customWidth="1"/>
    <col min="9" max="12" width="10.83203125" style="3" customWidth="1"/>
    <col min="13" max="14" width="14.83203125" style="3" bestFit="1" customWidth="1"/>
    <col min="15" max="15" width="16.6640625" style="1" customWidth="1"/>
    <col min="16" max="16" width="10.83203125" style="58" customWidth="1"/>
    <col min="17" max="17" width="0" style="1" hidden="1" customWidth="1"/>
    <col min="18" max="26" width="0" style="1" hidden="1"/>
    <col min="27" max="16384" width="10.83203125" style="1" hidden="1"/>
  </cols>
  <sheetData>
    <row r="1" spans="1:21" x14ac:dyDescent="0.15">
      <c r="A1" s="58"/>
      <c r="B1" s="58"/>
      <c r="C1" s="191"/>
      <c r="D1" s="58"/>
      <c r="E1" s="58"/>
      <c r="F1" s="58"/>
      <c r="G1" s="58"/>
      <c r="H1" s="58"/>
      <c r="I1" s="192"/>
      <c r="J1" s="192"/>
      <c r="K1" s="192"/>
      <c r="L1" s="192"/>
      <c r="M1" s="192"/>
      <c r="N1" s="192"/>
      <c r="O1" s="58"/>
    </row>
    <row r="2" spans="1:21" ht="20" x14ac:dyDescent="0.2">
      <c r="A2" s="58"/>
      <c r="B2" s="58"/>
      <c r="C2" s="191"/>
      <c r="D2" s="4" t="s">
        <v>0</v>
      </c>
      <c r="E2" s="4"/>
      <c r="F2" s="4"/>
      <c r="G2" s="4"/>
      <c r="H2" s="4"/>
      <c r="I2" s="4"/>
      <c r="J2" s="4"/>
      <c r="K2" s="4"/>
      <c r="L2" s="4"/>
      <c r="M2" s="4"/>
      <c r="N2" s="4"/>
      <c r="O2" s="58"/>
    </row>
    <row r="3" spans="1:21" x14ac:dyDescent="0.15">
      <c r="A3" s="58"/>
      <c r="B3" s="58"/>
      <c r="C3" s="191"/>
      <c r="D3" s="193" t="s">
        <v>1</v>
      </c>
      <c r="E3" s="193"/>
      <c r="F3" s="193"/>
      <c r="G3" s="193"/>
      <c r="H3" s="193"/>
      <c r="I3" s="193"/>
      <c r="J3" s="193"/>
      <c r="K3" s="193"/>
      <c r="L3" s="193"/>
      <c r="M3" s="193"/>
      <c r="N3" s="193"/>
      <c r="O3" s="58"/>
    </row>
    <row r="4" spans="1:21" x14ac:dyDescent="0.15">
      <c r="A4" s="58"/>
      <c r="B4" s="58"/>
      <c r="C4" s="191"/>
      <c r="D4" s="193"/>
      <c r="E4" s="193"/>
      <c r="F4" s="193"/>
      <c r="G4" s="193"/>
      <c r="H4" s="193"/>
      <c r="I4" s="193"/>
      <c r="J4" s="193"/>
      <c r="K4" s="193"/>
      <c r="L4" s="193"/>
      <c r="M4" s="193"/>
      <c r="N4" s="193"/>
      <c r="O4" s="58"/>
    </row>
    <row r="5" spans="1:21" x14ac:dyDescent="0.15">
      <c r="A5" s="58"/>
      <c r="B5" s="58"/>
      <c r="C5" s="191"/>
      <c r="D5" s="193"/>
      <c r="E5" s="193"/>
      <c r="F5" s="193"/>
      <c r="G5" s="193"/>
      <c r="H5" s="193"/>
      <c r="I5" s="193"/>
      <c r="J5" s="193"/>
      <c r="K5" s="193"/>
      <c r="L5" s="193"/>
      <c r="M5" s="193"/>
      <c r="N5" s="193"/>
      <c r="O5" s="58"/>
    </row>
    <row r="6" spans="1:21" x14ac:dyDescent="0.15">
      <c r="A6" s="58"/>
      <c r="B6" s="58"/>
      <c r="C6" s="191"/>
      <c r="D6" s="193"/>
      <c r="E6" s="193"/>
      <c r="F6" s="193"/>
      <c r="G6" s="193"/>
      <c r="H6" s="193"/>
      <c r="I6" s="193"/>
      <c r="J6" s="193"/>
      <c r="K6" s="193"/>
      <c r="L6" s="193"/>
      <c r="M6" s="193"/>
      <c r="N6" s="193"/>
      <c r="O6" s="58"/>
    </row>
    <row r="7" spans="1:21" ht="14" thickBot="1" x14ac:dyDescent="0.2">
      <c r="A7" s="58"/>
      <c r="B7" s="58"/>
      <c r="C7" s="191"/>
      <c r="D7" s="58"/>
      <c r="E7" s="58"/>
      <c r="F7" s="58"/>
      <c r="G7" s="58"/>
      <c r="H7" s="58"/>
      <c r="I7" s="192"/>
      <c r="J7" s="192"/>
      <c r="K7" s="192"/>
      <c r="L7" s="192"/>
      <c r="M7" s="192"/>
      <c r="N7" s="192"/>
      <c r="O7" s="58"/>
    </row>
    <row r="8" spans="1:21" ht="16" thickBot="1" x14ac:dyDescent="0.25">
      <c r="A8" s="190"/>
      <c r="B8" s="190"/>
      <c r="C8" s="5" t="s">
        <v>2</v>
      </c>
      <c r="D8" s="6" t="s">
        <v>3</v>
      </c>
      <c r="E8" s="7" t="s">
        <v>4</v>
      </c>
      <c r="F8" s="7" t="s">
        <v>5</v>
      </c>
      <c r="G8" s="7" t="s">
        <v>6</v>
      </c>
      <c r="H8" s="7" t="s">
        <v>7</v>
      </c>
      <c r="I8" s="8" t="s">
        <v>8</v>
      </c>
      <c r="J8" s="7" t="s">
        <v>9</v>
      </c>
      <c r="K8" s="8" t="s">
        <v>10</v>
      </c>
      <c r="L8" s="9" t="s">
        <v>11</v>
      </c>
      <c r="M8" s="9" t="s">
        <v>12</v>
      </c>
      <c r="N8" s="9" t="s">
        <v>13</v>
      </c>
      <c r="O8" s="10" t="s">
        <v>14</v>
      </c>
    </row>
    <row r="9" spans="1:21" ht="38" customHeight="1" x14ac:dyDescent="0.2">
      <c r="A9" s="11" t="s">
        <v>15</v>
      </c>
      <c r="B9" s="11">
        <f>SUM(K9:K13)</f>
        <v>473.64000000000004</v>
      </c>
      <c r="C9" s="12">
        <v>1</v>
      </c>
      <c r="D9" s="13" t="s">
        <v>16</v>
      </c>
      <c r="E9" s="13" t="s">
        <v>17</v>
      </c>
      <c r="F9" s="13" t="s">
        <v>18</v>
      </c>
      <c r="G9" s="13" t="s">
        <v>19</v>
      </c>
      <c r="H9" s="15" t="s">
        <v>20</v>
      </c>
      <c r="I9" s="14">
        <v>66.900000000000006</v>
      </c>
      <c r="J9" s="15">
        <v>4</v>
      </c>
      <c r="K9" s="16">
        <f>I9*J9</f>
        <v>267.60000000000002</v>
      </c>
      <c r="L9" s="15">
        <v>92.75</v>
      </c>
      <c r="M9" s="17">
        <v>12.42</v>
      </c>
      <c r="N9" s="17">
        <f>M9*J9</f>
        <v>49.68</v>
      </c>
      <c r="O9" s="18" t="s">
        <v>21</v>
      </c>
      <c r="Q9" s="19"/>
      <c r="R9" s="20"/>
      <c r="S9" s="19"/>
      <c r="T9" s="19"/>
      <c r="U9" s="19"/>
    </row>
    <row r="10" spans="1:21" ht="15" x14ac:dyDescent="0.2">
      <c r="A10" s="21"/>
      <c r="B10" s="21"/>
      <c r="C10" s="22"/>
      <c r="D10" s="23" t="s">
        <v>22</v>
      </c>
      <c r="E10" s="23" t="s">
        <v>17</v>
      </c>
      <c r="F10" s="24" t="s">
        <v>18</v>
      </c>
      <c r="G10" s="24" t="s">
        <v>19</v>
      </c>
      <c r="H10" s="68" t="s">
        <v>20</v>
      </c>
      <c r="I10" s="25">
        <v>33.299999999999997</v>
      </c>
      <c r="J10" s="26">
        <v>4</v>
      </c>
      <c r="K10" s="27">
        <f>I10*J10</f>
        <v>133.19999999999999</v>
      </c>
      <c r="L10" s="26">
        <v>44.75</v>
      </c>
      <c r="M10" s="28">
        <v>5.94</v>
      </c>
      <c r="N10" s="28">
        <f t="shared" ref="N10" si="0">M10*J10</f>
        <v>23.76</v>
      </c>
      <c r="O10" s="29"/>
      <c r="P10" s="194"/>
      <c r="Q10" s="19"/>
      <c r="R10" s="19"/>
      <c r="S10" s="19"/>
      <c r="T10" s="19"/>
      <c r="U10" s="19"/>
    </row>
    <row r="11" spans="1:21" ht="15" x14ac:dyDescent="0.2">
      <c r="A11" s="21"/>
      <c r="B11" s="21"/>
      <c r="C11" s="30">
        <f>C9+1</f>
        <v>2</v>
      </c>
      <c r="D11" s="23" t="s">
        <v>23</v>
      </c>
      <c r="E11" s="23" t="s">
        <v>24</v>
      </c>
      <c r="F11" s="23" t="s">
        <v>25</v>
      </c>
      <c r="G11" s="23" t="s">
        <v>26</v>
      </c>
      <c r="H11" s="68" t="s">
        <v>20</v>
      </c>
      <c r="I11" s="25">
        <v>19.3</v>
      </c>
      <c r="J11" s="26">
        <v>2</v>
      </c>
      <c r="K11" s="27">
        <f>I11*J11</f>
        <v>38.6</v>
      </c>
      <c r="L11" s="26">
        <v>60</v>
      </c>
      <c r="M11" s="28">
        <v>8.1</v>
      </c>
      <c r="N11" s="28">
        <f>M11*J11</f>
        <v>16.2</v>
      </c>
      <c r="O11" s="31">
        <f>SUM(B9,B15,B22,B33,B24,B28)</f>
        <v>1239.6099999999999</v>
      </c>
      <c r="P11" s="57"/>
      <c r="Q11" s="19"/>
      <c r="R11" s="19"/>
      <c r="S11" s="19"/>
      <c r="T11" s="19"/>
      <c r="U11" s="19"/>
    </row>
    <row r="12" spans="1:21" ht="31" customHeight="1" x14ac:dyDescent="0.2">
      <c r="A12" s="21"/>
      <c r="B12" s="21"/>
      <c r="C12" s="30">
        <f>C11+1</f>
        <v>3</v>
      </c>
      <c r="D12" s="24" t="s">
        <v>27</v>
      </c>
      <c r="E12" s="32"/>
      <c r="F12" s="24" t="s">
        <v>28</v>
      </c>
      <c r="G12" s="23" t="s">
        <v>29</v>
      </c>
      <c r="H12" s="26" t="s">
        <v>30</v>
      </c>
      <c r="I12" s="33">
        <v>8.56</v>
      </c>
      <c r="J12" s="26">
        <v>4</v>
      </c>
      <c r="K12" s="27">
        <f>I12*J12</f>
        <v>34.24</v>
      </c>
      <c r="L12" s="34" t="s">
        <v>31</v>
      </c>
      <c r="M12" s="35"/>
      <c r="N12" s="35"/>
      <c r="O12" s="36" t="s">
        <v>32</v>
      </c>
      <c r="P12" s="57"/>
      <c r="Q12" s="19"/>
      <c r="R12" s="19"/>
      <c r="S12" s="19"/>
      <c r="T12" s="19"/>
      <c r="U12" s="19"/>
    </row>
    <row r="13" spans="1:21" ht="38" customHeight="1" thickBot="1" x14ac:dyDescent="0.25">
      <c r="A13" s="21"/>
      <c r="B13" s="21"/>
      <c r="C13" s="37">
        <f t="shared" ref="C13:C59" si="1">C12+1</f>
        <v>4</v>
      </c>
      <c r="D13" s="38"/>
      <c r="E13" s="39"/>
      <c r="F13" s="39"/>
      <c r="G13" s="39"/>
      <c r="H13" s="41"/>
      <c r="I13" s="40"/>
      <c r="J13" s="41"/>
      <c r="K13" s="42"/>
      <c r="L13" s="43"/>
      <c r="M13" s="44"/>
      <c r="N13" s="44"/>
      <c r="O13" s="45">
        <f>SUM(N9:N36)</f>
        <v>217.86480000000003</v>
      </c>
      <c r="P13" s="57"/>
      <c r="Q13" s="19"/>
      <c r="R13" s="19"/>
      <c r="S13" s="19"/>
      <c r="T13" s="19"/>
      <c r="U13" s="19"/>
    </row>
    <row r="14" spans="1:21" s="58" customFormat="1" ht="16" thickBot="1" x14ac:dyDescent="0.25">
      <c r="A14" s="46"/>
      <c r="B14" s="47"/>
      <c r="C14" s="48"/>
      <c r="D14" s="49"/>
      <c r="E14" s="50"/>
      <c r="F14" s="50"/>
      <c r="G14" s="50"/>
      <c r="H14" s="52"/>
      <c r="I14" s="51"/>
      <c r="J14" s="52"/>
      <c r="K14" s="53"/>
      <c r="L14" s="54"/>
      <c r="M14" s="55"/>
      <c r="N14" s="55"/>
      <c r="O14" s="56"/>
      <c r="P14" s="57"/>
      <c r="Q14" s="57"/>
      <c r="R14" s="57"/>
      <c r="S14" s="57"/>
      <c r="T14" s="57"/>
      <c r="U14" s="57"/>
    </row>
    <row r="15" spans="1:21" ht="15" customHeight="1" x14ac:dyDescent="0.2">
      <c r="A15" s="59" t="s">
        <v>33</v>
      </c>
      <c r="B15" s="59">
        <f>SUM(K15:K20)</f>
        <v>123.52</v>
      </c>
      <c r="C15" s="60">
        <v>1</v>
      </c>
      <c r="D15" s="13" t="s">
        <v>34</v>
      </c>
      <c r="E15" s="61" t="s">
        <v>35</v>
      </c>
      <c r="F15" s="13" t="s">
        <v>36</v>
      </c>
      <c r="G15" s="13"/>
      <c r="H15" s="63" t="s">
        <v>20</v>
      </c>
      <c r="I15" s="14">
        <v>3.5</v>
      </c>
      <c r="J15" s="63">
        <v>4</v>
      </c>
      <c r="K15" s="16">
        <f>I15*J15</f>
        <v>14</v>
      </c>
      <c r="L15" s="63"/>
      <c r="M15" s="64">
        <v>0.26300000000000001</v>
      </c>
      <c r="N15" s="17">
        <f t="shared" ref="N15:N20" si="2">M15*J15</f>
        <v>1.052</v>
      </c>
      <c r="O15" s="65" t="s">
        <v>37</v>
      </c>
      <c r="P15" s="57"/>
      <c r="Q15" s="19"/>
      <c r="R15" s="19"/>
      <c r="S15" s="19"/>
      <c r="T15" s="19"/>
      <c r="U15" s="19"/>
    </row>
    <row r="16" spans="1:21" ht="15" x14ac:dyDescent="0.2">
      <c r="A16" s="66"/>
      <c r="B16" s="66"/>
      <c r="C16" s="67">
        <f t="shared" si="1"/>
        <v>2</v>
      </c>
      <c r="D16" s="24" t="s">
        <v>38</v>
      </c>
      <c r="E16" s="23" t="s">
        <v>39</v>
      </c>
      <c r="F16" s="23" t="s">
        <v>40</v>
      </c>
      <c r="G16" s="23" t="s">
        <v>41</v>
      </c>
      <c r="H16" s="68" t="s">
        <v>20</v>
      </c>
      <c r="I16" s="33">
        <v>4.0999999999999996</v>
      </c>
      <c r="J16" s="26">
        <v>4</v>
      </c>
      <c r="K16" s="27">
        <f>I16*J16</f>
        <v>16.399999999999999</v>
      </c>
      <c r="L16" s="68"/>
      <c r="M16" s="35">
        <v>0.25</v>
      </c>
      <c r="N16" s="28">
        <f t="shared" si="2"/>
        <v>1</v>
      </c>
      <c r="O16" s="69">
        <f>SUM(N9/2,N10/2,N11)+O18</f>
        <v>77.92</v>
      </c>
      <c r="P16" s="194"/>
      <c r="Q16" s="19"/>
      <c r="R16" s="19"/>
      <c r="S16" s="19"/>
      <c r="T16" s="19"/>
      <c r="U16" s="19"/>
    </row>
    <row r="17" spans="1:21" ht="15" x14ac:dyDescent="0.2">
      <c r="A17" s="66"/>
      <c r="B17" s="66"/>
      <c r="C17" s="67">
        <f t="shared" si="1"/>
        <v>3</v>
      </c>
      <c r="D17" s="24" t="s">
        <v>42</v>
      </c>
      <c r="E17" s="23" t="s">
        <v>43</v>
      </c>
      <c r="F17" s="23" t="s">
        <v>44</v>
      </c>
      <c r="G17" s="23" t="s">
        <v>45</v>
      </c>
      <c r="H17" s="68" t="s">
        <v>20</v>
      </c>
      <c r="I17" s="33">
        <v>0.25</v>
      </c>
      <c r="J17" s="26">
        <v>96</v>
      </c>
      <c r="K17" s="27">
        <f>I17*J17</f>
        <v>24</v>
      </c>
      <c r="L17" s="68"/>
      <c r="M17" s="35">
        <v>4.1000000000000002E-2</v>
      </c>
      <c r="N17" s="28">
        <f t="shared" si="2"/>
        <v>3.9359999999999999</v>
      </c>
      <c r="O17" s="70" t="s">
        <v>46</v>
      </c>
      <c r="P17" s="57"/>
      <c r="Q17" s="19"/>
      <c r="R17" s="19"/>
      <c r="S17" s="19"/>
      <c r="T17" s="19"/>
      <c r="U17" s="19"/>
    </row>
    <row r="18" spans="1:21" ht="15" x14ac:dyDescent="0.2">
      <c r="A18" s="66"/>
      <c r="B18" s="66"/>
      <c r="C18" s="67">
        <f t="shared" si="1"/>
        <v>4</v>
      </c>
      <c r="D18" s="24" t="s">
        <v>47</v>
      </c>
      <c r="E18" s="32" t="s">
        <v>48</v>
      </c>
      <c r="F18" s="23" t="s">
        <v>49</v>
      </c>
      <c r="G18" s="23" t="s">
        <v>50</v>
      </c>
      <c r="H18" s="68" t="s">
        <v>20</v>
      </c>
      <c r="I18" s="33">
        <v>0.22</v>
      </c>
      <c r="J18" s="26">
        <v>96</v>
      </c>
      <c r="K18" s="27">
        <f>I18*J18</f>
        <v>21.12</v>
      </c>
      <c r="L18" s="68"/>
      <c r="M18" s="35">
        <v>4.1000000000000002E-2</v>
      </c>
      <c r="N18" s="28">
        <f t="shared" si="2"/>
        <v>3.9359999999999999</v>
      </c>
      <c r="O18" s="69">
        <v>25</v>
      </c>
      <c r="P18" s="57"/>
      <c r="Q18" s="19"/>
      <c r="R18" s="19"/>
      <c r="S18" s="19"/>
      <c r="T18" s="19"/>
      <c r="U18" s="19"/>
    </row>
    <row r="19" spans="1:21" ht="15" x14ac:dyDescent="0.2">
      <c r="A19" s="66"/>
      <c r="B19" s="66"/>
      <c r="C19" s="67">
        <f t="shared" si="1"/>
        <v>5</v>
      </c>
      <c r="D19" s="24" t="s">
        <v>51</v>
      </c>
      <c r="E19" s="23" t="s">
        <v>52</v>
      </c>
      <c r="F19" s="23" t="s">
        <v>53</v>
      </c>
      <c r="G19" s="23" t="s">
        <v>54</v>
      </c>
      <c r="H19" s="68" t="s">
        <v>20</v>
      </c>
      <c r="I19" s="33">
        <v>2.75</v>
      </c>
      <c r="J19" s="26">
        <v>16</v>
      </c>
      <c r="K19" s="27">
        <f>J19*I19</f>
        <v>44</v>
      </c>
      <c r="L19" s="68"/>
      <c r="M19" s="35">
        <v>1.8E-3</v>
      </c>
      <c r="N19" s="28">
        <f t="shared" si="2"/>
        <v>2.8799999999999999E-2</v>
      </c>
      <c r="O19" s="70"/>
      <c r="P19" s="57"/>
      <c r="S19" s="19"/>
      <c r="T19" s="19"/>
      <c r="U19" s="19"/>
    </row>
    <row r="20" spans="1:21" ht="16" thickBot="1" x14ac:dyDescent="0.25">
      <c r="A20" s="71"/>
      <c r="B20" s="71"/>
      <c r="C20" s="72">
        <f t="shared" si="1"/>
        <v>6</v>
      </c>
      <c r="D20" s="38" t="s">
        <v>55</v>
      </c>
      <c r="E20" s="38" t="s">
        <v>56</v>
      </c>
      <c r="F20" s="39"/>
      <c r="G20" s="39"/>
      <c r="H20" s="43" t="s">
        <v>20</v>
      </c>
      <c r="I20" s="73">
        <v>0.25</v>
      </c>
      <c r="J20" s="41">
        <v>16</v>
      </c>
      <c r="K20" s="42">
        <f>I20*J20</f>
        <v>4</v>
      </c>
      <c r="L20" s="43"/>
      <c r="M20" s="44">
        <v>7.0000000000000001E-3</v>
      </c>
      <c r="N20" s="74">
        <f t="shared" si="2"/>
        <v>0.112</v>
      </c>
      <c r="O20" s="75"/>
      <c r="P20" s="57"/>
      <c r="S20" s="19"/>
      <c r="T20" s="19"/>
      <c r="U20" s="19"/>
    </row>
    <row r="21" spans="1:21" ht="16" thickBot="1" x14ac:dyDescent="0.25">
      <c r="A21" s="76"/>
      <c r="B21" s="47"/>
      <c r="C21" s="77"/>
      <c r="D21" s="78"/>
      <c r="E21" s="78"/>
      <c r="F21" s="79"/>
      <c r="G21" s="79"/>
      <c r="H21" s="82"/>
      <c r="I21" s="80"/>
      <c r="J21" s="81"/>
      <c r="K21" s="53"/>
      <c r="L21" s="82"/>
      <c r="M21" s="83"/>
      <c r="N21" s="84"/>
      <c r="O21" s="85"/>
      <c r="P21" s="57"/>
      <c r="S21" s="19"/>
      <c r="T21" s="19"/>
      <c r="U21" s="19"/>
    </row>
    <row r="22" spans="1:21" ht="68" customHeight="1" thickBot="1" x14ac:dyDescent="0.25">
      <c r="A22" s="86" t="s">
        <v>57</v>
      </c>
      <c r="B22" s="87">
        <f>SUM(K22)</f>
        <v>210</v>
      </c>
      <c r="C22" s="88">
        <v>1</v>
      </c>
      <c r="D22" s="89" t="s">
        <v>58</v>
      </c>
      <c r="E22" s="90" t="s">
        <v>59</v>
      </c>
      <c r="F22" s="90" t="s">
        <v>60</v>
      </c>
      <c r="G22" s="90"/>
      <c r="H22" s="94" t="s">
        <v>61</v>
      </c>
      <c r="I22" s="91">
        <v>70</v>
      </c>
      <c r="J22" s="92">
        <v>3</v>
      </c>
      <c r="K22" s="93">
        <f>I22*J22</f>
        <v>210</v>
      </c>
      <c r="L22" s="94"/>
      <c r="M22" s="95">
        <v>25</v>
      </c>
      <c r="N22" s="96">
        <f>M22*J22</f>
        <v>75</v>
      </c>
      <c r="O22" s="97"/>
      <c r="P22" s="57"/>
      <c r="S22" s="19"/>
      <c r="T22" s="19"/>
      <c r="U22" s="19"/>
    </row>
    <row r="23" spans="1:21" ht="16" thickBot="1" x14ac:dyDescent="0.25">
      <c r="A23" s="98"/>
      <c r="B23" s="47"/>
      <c r="C23" s="77"/>
      <c r="D23" s="78"/>
      <c r="E23" s="79"/>
      <c r="F23" s="79"/>
      <c r="G23" s="79"/>
      <c r="H23" s="82"/>
      <c r="I23" s="80"/>
      <c r="J23" s="99"/>
      <c r="K23" s="53"/>
      <c r="L23" s="82"/>
      <c r="M23" s="83"/>
      <c r="N23" s="84"/>
      <c r="O23" s="85"/>
      <c r="P23" s="57"/>
      <c r="S23" s="19"/>
      <c r="T23" s="19"/>
      <c r="U23" s="19"/>
    </row>
    <row r="24" spans="1:21" ht="16" customHeight="1" x14ac:dyDescent="0.2">
      <c r="A24" s="100" t="s">
        <v>62</v>
      </c>
      <c r="B24" s="101">
        <f>SUM(K24:K26)</f>
        <v>196.92</v>
      </c>
      <c r="C24" s="60">
        <v>1</v>
      </c>
      <c r="D24" s="13" t="s">
        <v>63</v>
      </c>
      <c r="E24" s="62" t="s">
        <v>64</v>
      </c>
      <c r="F24" s="62" t="s">
        <v>65</v>
      </c>
      <c r="G24" s="62" t="s">
        <v>66</v>
      </c>
      <c r="H24" s="63" t="s">
        <v>67</v>
      </c>
      <c r="I24" s="14">
        <v>44</v>
      </c>
      <c r="J24" s="15">
        <v>4</v>
      </c>
      <c r="K24" s="16">
        <f>J24*I24</f>
        <v>176</v>
      </c>
      <c r="L24" s="63"/>
      <c r="M24" s="64">
        <v>2</v>
      </c>
      <c r="N24" s="64">
        <f>M24*J24</f>
        <v>8</v>
      </c>
      <c r="O24" s="65"/>
      <c r="P24" s="57"/>
      <c r="S24" s="19"/>
      <c r="T24" s="19"/>
      <c r="U24" s="19"/>
    </row>
    <row r="25" spans="1:21" ht="15" x14ac:dyDescent="0.2">
      <c r="A25" s="100"/>
      <c r="B25" s="101"/>
      <c r="C25" s="67">
        <f t="shared" si="1"/>
        <v>2</v>
      </c>
      <c r="D25" s="24" t="s">
        <v>68</v>
      </c>
      <c r="E25" s="23" t="s">
        <v>69</v>
      </c>
      <c r="F25" s="23"/>
      <c r="G25" s="102" t="s">
        <v>70</v>
      </c>
      <c r="H25" s="68" t="s">
        <v>71</v>
      </c>
      <c r="I25" s="33">
        <v>10</v>
      </c>
      <c r="J25" s="26">
        <v>2</v>
      </c>
      <c r="K25" s="27">
        <f>J25*I25</f>
        <v>20</v>
      </c>
      <c r="L25" s="68"/>
      <c r="M25" s="35"/>
      <c r="N25" s="35">
        <v>1</v>
      </c>
      <c r="O25" s="70"/>
      <c r="P25" s="57"/>
      <c r="Q25" s="19"/>
      <c r="R25" s="19"/>
      <c r="S25" s="103"/>
      <c r="T25" s="19"/>
      <c r="U25" s="19"/>
    </row>
    <row r="26" spans="1:21" ht="26" customHeight="1" thickBot="1" x14ac:dyDescent="0.25">
      <c r="A26" s="100"/>
      <c r="B26" s="101"/>
      <c r="C26" s="72">
        <f t="shared" si="1"/>
        <v>3</v>
      </c>
      <c r="D26" s="38" t="s">
        <v>72</v>
      </c>
      <c r="E26" s="38" t="s">
        <v>73</v>
      </c>
      <c r="F26" s="39" t="s">
        <v>74</v>
      </c>
      <c r="G26" s="39" t="s">
        <v>75</v>
      </c>
      <c r="H26" s="41" t="s">
        <v>20</v>
      </c>
      <c r="I26" s="73">
        <v>0.46</v>
      </c>
      <c r="J26" s="41">
        <v>2</v>
      </c>
      <c r="K26" s="42">
        <f>J26*I26</f>
        <v>0.92</v>
      </c>
      <c r="L26" s="43"/>
      <c r="M26" s="44">
        <v>0.08</v>
      </c>
      <c r="N26" s="44">
        <f>M26*J26</f>
        <v>0.16</v>
      </c>
      <c r="O26" s="75"/>
      <c r="P26" s="57"/>
      <c r="Q26" s="19"/>
      <c r="R26" s="19"/>
      <c r="S26" s="103"/>
      <c r="T26" s="19"/>
      <c r="U26" s="19"/>
    </row>
    <row r="27" spans="1:21" ht="16" thickBot="1" x14ac:dyDescent="0.25">
      <c r="A27" s="76"/>
      <c r="B27" s="47"/>
      <c r="C27" s="77"/>
      <c r="D27" s="78"/>
      <c r="E27" s="78"/>
      <c r="F27" s="79"/>
      <c r="G27" s="79"/>
      <c r="H27" s="81"/>
      <c r="I27" s="80"/>
      <c r="J27" s="81"/>
      <c r="K27" s="53"/>
      <c r="L27" s="82"/>
      <c r="M27" s="83"/>
      <c r="N27" s="83"/>
      <c r="O27" s="85"/>
      <c r="P27" s="57"/>
      <c r="Q27" s="19"/>
      <c r="R27" s="19"/>
      <c r="S27" s="103"/>
      <c r="T27" s="19"/>
      <c r="U27" s="19"/>
    </row>
    <row r="28" spans="1:21" ht="15" x14ac:dyDescent="0.2">
      <c r="A28" s="104" t="s">
        <v>76</v>
      </c>
      <c r="B28" s="105">
        <f>SUM(K28:K31)</f>
        <v>94.11999999999999</v>
      </c>
      <c r="C28" s="60">
        <v>1</v>
      </c>
      <c r="D28" s="13" t="s">
        <v>77</v>
      </c>
      <c r="E28" s="13" t="s">
        <v>78</v>
      </c>
      <c r="F28" s="62"/>
      <c r="G28" s="62" t="s">
        <v>79</v>
      </c>
      <c r="H28" s="15" t="s">
        <v>80</v>
      </c>
      <c r="I28" s="14">
        <v>7.35</v>
      </c>
      <c r="J28" s="106">
        <v>9</v>
      </c>
      <c r="K28" s="16">
        <f>J28*I28</f>
        <v>66.149999999999991</v>
      </c>
      <c r="L28" s="63"/>
      <c r="M28" s="64">
        <v>2</v>
      </c>
      <c r="N28" s="64">
        <f>M28*J28</f>
        <v>18</v>
      </c>
      <c r="O28" s="107"/>
      <c r="P28" s="57"/>
      <c r="Q28" s="19"/>
      <c r="R28" s="19"/>
      <c r="S28" s="103"/>
      <c r="T28" s="19"/>
      <c r="U28" s="19"/>
    </row>
    <row r="29" spans="1:21" ht="16" customHeight="1" x14ac:dyDescent="0.2">
      <c r="A29" s="66"/>
      <c r="B29" s="105"/>
      <c r="C29" s="30">
        <v>2</v>
      </c>
      <c r="D29" s="24" t="s">
        <v>81</v>
      </c>
      <c r="E29" s="23" t="s">
        <v>82</v>
      </c>
      <c r="F29" s="23"/>
      <c r="G29" s="23" t="s">
        <v>83</v>
      </c>
      <c r="H29" s="68" t="s">
        <v>71</v>
      </c>
      <c r="I29" s="33">
        <v>17.989999999999998</v>
      </c>
      <c r="J29" s="108">
        <v>1</v>
      </c>
      <c r="K29" s="27">
        <f>J29*I29</f>
        <v>17.989999999999998</v>
      </c>
      <c r="L29" s="68"/>
      <c r="M29" s="35"/>
      <c r="N29" s="35"/>
      <c r="O29" s="70"/>
      <c r="P29" s="195"/>
      <c r="Q29" s="19"/>
      <c r="R29" s="19"/>
      <c r="S29" s="19"/>
      <c r="T29" s="19"/>
      <c r="U29" s="19"/>
    </row>
    <row r="30" spans="1:21" ht="15" x14ac:dyDescent="0.2">
      <c r="A30" s="66"/>
      <c r="B30" s="105"/>
      <c r="C30" s="30">
        <v>3</v>
      </c>
      <c r="D30" s="24" t="s">
        <v>84</v>
      </c>
      <c r="E30" s="23"/>
      <c r="F30" s="23"/>
      <c r="G30" s="23"/>
      <c r="H30" s="68"/>
      <c r="I30" s="33"/>
      <c r="J30" s="108"/>
      <c r="K30" s="27"/>
      <c r="L30" s="68"/>
      <c r="M30" s="35"/>
      <c r="N30" s="35"/>
      <c r="O30" s="70"/>
      <c r="P30" s="195"/>
      <c r="Q30" s="19"/>
      <c r="R30" s="19"/>
      <c r="S30" s="19"/>
      <c r="T30" s="19"/>
      <c r="U30" s="19"/>
    </row>
    <row r="31" spans="1:21" ht="16" thickBot="1" x14ac:dyDescent="0.25">
      <c r="A31" s="66"/>
      <c r="B31" s="105"/>
      <c r="C31" s="37">
        <v>4</v>
      </c>
      <c r="D31" s="38" t="s">
        <v>85</v>
      </c>
      <c r="E31" s="39" t="s">
        <v>86</v>
      </c>
      <c r="F31" s="39"/>
      <c r="G31" s="39" t="s">
        <v>87</v>
      </c>
      <c r="H31" s="43" t="s">
        <v>88</v>
      </c>
      <c r="I31" s="73">
        <v>9.98</v>
      </c>
      <c r="J31" s="109">
        <v>1</v>
      </c>
      <c r="K31" s="42">
        <f>I31</f>
        <v>9.98</v>
      </c>
      <c r="L31" s="43"/>
      <c r="M31" s="44"/>
      <c r="N31" s="44"/>
      <c r="O31" s="75"/>
      <c r="P31" s="57"/>
      <c r="Q31" s="19"/>
      <c r="R31" s="19"/>
      <c r="S31" s="19"/>
      <c r="T31" s="19"/>
      <c r="U31" s="19"/>
    </row>
    <row r="32" spans="1:21" ht="16" thickBot="1" x14ac:dyDescent="0.25">
      <c r="A32" s="76"/>
      <c r="B32" s="47"/>
      <c r="C32" s="77"/>
      <c r="D32" s="78"/>
      <c r="E32" s="78"/>
      <c r="F32" s="79"/>
      <c r="G32" s="79"/>
      <c r="H32" s="81"/>
      <c r="I32" s="80"/>
      <c r="J32" s="81"/>
      <c r="K32" s="53"/>
      <c r="L32" s="82"/>
      <c r="M32" s="83"/>
      <c r="N32" s="83"/>
      <c r="O32" s="85"/>
      <c r="P32" s="57"/>
      <c r="Q32" s="19"/>
      <c r="R32" s="19"/>
      <c r="S32" s="103"/>
      <c r="T32" s="19"/>
      <c r="U32" s="19"/>
    </row>
    <row r="33" spans="1:21" ht="15" x14ac:dyDescent="0.2">
      <c r="A33" s="104" t="s">
        <v>89</v>
      </c>
      <c r="B33" s="105">
        <f>SUM(K33:K36)</f>
        <v>141.41</v>
      </c>
      <c r="C33" s="60">
        <v>1</v>
      </c>
      <c r="D33" s="13" t="s">
        <v>90</v>
      </c>
      <c r="E33" s="13" t="s">
        <v>91</v>
      </c>
      <c r="F33" s="62"/>
      <c r="G33" s="62" t="s">
        <v>92</v>
      </c>
      <c r="H33" s="15" t="s">
        <v>88</v>
      </c>
      <c r="I33" s="14">
        <v>12.98</v>
      </c>
      <c r="J33" s="106">
        <v>4</v>
      </c>
      <c r="K33" s="16">
        <f>J33*I33</f>
        <v>51.92</v>
      </c>
      <c r="L33" s="63"/>
      <c r="M33" s="64">
        <v>2</v>
      </c>
      <c r="N33" s="64">
        <f>M33*J33</f>
        <v>8</v>
      </c>
      <c r="O33" s="107"/>
      <c r="P33" s="57"/>
      <c r="Q33" s="19"/>
      <c r="R33" s="19"/>
      <c r="S33" s="103"/>
      <c r="T33" s="19"/>
      <c r="U33" s="19"/>
    </row>
    <row r="34" spans="1:21" ht="16" customHeight="1" x14ac:dyDescent="0.2">
      <c r="A34" s="66"/>
      <c r="B34" s="105"/>
      <c r="C34" s="30">
        <v>2</v>
      </c>
      <c r="D34" s="24" t="s">
        <v>93</v>
      </c>
      <c r="E34" s="23" t="s">
        <v>94</v>
      </c>
      <c r="F34" s="23"/>
      <c r="G34" s="23" t="s">
        <v>95</v>
      </c>
      <c r="H34" s="68" t="s">
        <v>88</v>
      </c>
      <c r="I34" s="33">
        <v>22.26</v>
      </c>
      <c r="J34" s="108">
        <v>3</v>
      </c>
      <c r="K34" s="27">
        <f>J34*I34</f>
        <v>66.78</v>
      </c>
      <c r="L34" s="68"/>
      <c r="M34" s="35">
        <v>2</v>
      </c>
      <c r="N34" s="35">
        <f>M34*J34</f>
        <v>6</v>
      </c>
      <c r="O34" s="70"/>
      <c r="P34" s="195"/>
      <c r="Q34" s="19"/>
      <c r="R34" s="19"/>
      <c r="S34" s="19"/>
      <c r="T34" s="19"/>
      <c r="U34" s="19"/>
    </row>
    <row r="35" spans="1:21" ht="15" x14ac:dyDescent="0.2">
      <c r="A35" s="66"/>
      <c r="B35" s="105"/>
      <c r="C35" s="30">
        <v>3</v>
      </c>
      <c r="D35" s="110" t="s">
        <v>96</v>
      </c>
      <c r="E35" s="110"/>
      <c r="F35" s="111"/>
      <c r="G35" s="111" t="s">
        <v>97</v>
      </c>
      <c r="H35" s="28" t="s">
        <v>88</v>
      </c>
      <c r="I35" s="113">
        <v>22.71</v>
      </c>
      <c r="J35" s="28">
        <v>1</v>
      </c>
      <c r="K35" s="27">
        <f>I35</f>
        <v>22.71</v>
      </c>
      <c r="L35" s="68"/>
      <c r="M35" s="35">
        <v>2</v>
      </c>
      <c r="N35" s="35">
        <v>2</v>
      </c>
      <c r="O35" s="70"/>
      <c r="P35" s="195"/>
      <c r="Q35" s="19"/>
      <c r="R35" s="19"/>
      <c r="S35" s="19"/>
      <c r="T35" s="19"/>
      <c r="U35" s="19"/>
    </row>
    <row r="36" spans="1:21" ht="16" thickBot="1" x14ac:dyDescent="0.25">
      <c r="A36" s="66"/>
      <c r="B36" s="105"/>
      <c r="C36" s="37">
        <v>4</v>
      </c>
      <c r="D36" s="38"/>
      <c r="E36" s="39"/>
      <c r="F36" s="39"/>
      <c r="G36" s="39"/>
      <c r="H36" s="43"/>
      <c r="I36" s="73"/>
      <c r="J36" s="109"/>
      <c r="K36" s="42"/>
      <c r="L36" s="43"/>
      <c r="M36" s="44"/>
      <c r="N36" s="44"/>
      <c r="O36" s="75"/>
      <c r="P36" s="57"/>
      <c r="Q36" s="19"/>
      <c r="R36" s="19"/>
      <c r="S36" s="19"/>
      <c r="T36" s="19"/>
      <c r="U36" s="19"/>
    </row>
    <row r="37" spans="1:21" ht="18" customHeight="1" thickBot="1" x14ac:dyDescent="0.25">
      <c r="A37" s="98"/>
      <c r="B37" s="114"/>
      <c r="C37" s="115"/>
      <c r="D37" s="116"/>
      <c r="E37" s="117"/>
      <c r="F37" s="118"/>
      <c r="G37" s="118"/>
      <c r="H37" s="122"/>
      <c r="I37" s="119"/>
      <c r="J37" s="120"/>
      <c r="K37" s="121"/>
      <c r="L37" s="122"/>
      <c r="M37" s="122"/>
      <c r="N37" s="122"/>
      <c r="O37" s="123"/>
      <c r="P37" s="57"/>
      <c r="Q37" s="19"/>
      <c r="R37" s="19"/>
      <c r="S37" s="19"/>
      <c r="T37" s="19"/>
      <c r="U37" s="19"/>
    </row>
    <row r="38" spans="1:21" ht="15" x14ac:dyDescent="0.2">
      <c r="A38" s="124" t="s">
        <v>98</v>
      </c>
      <c r="B38" s="125">
        <f>SUM(K39:K45)</f>
        <v>358.01</v>
      </c>
      <c r="C38" s="126">
        <v>1</v>
      </c>
      <c r="D38" s="127" t="s">
        <v>99</v>
      </c>
      <c r="E38" s="127" t="s">
        <v>100</v>
      </c>
      <c r="F38" s="128" t="s">
        <v>25</v>
      </c>
      <c r="G38" s="128"/>
      <c r="H38" s="17" t="s">
        <v>20</v>
      </c>
      <c r="I38" s="129">
        <v>28.85</v>
      </c>
      <c r="J38" s="17">
        <v>2</v>
      </c>
      <c r="K38" s="130">
        <f>I38*J38</f>
        <v>57.7</v>
      </c>
      <c r="L38" s="17">
        <v>63</v>
      </c>
      <c r="M38" s="17">
        <v>5.86</v>
      </c>
      <c r="N38" s="17">
        <f>M38*J38</f>
        <v>11.72</v>
      </c>
      <c r="O38" s="131" t="s">
        <v>101</v>
      </c>
    </row>
    <row r="39" spans="1:21" ht="15" x14ac:dyDescent="0.2">
      <c r="A39" s="132"/>
      <c r="B39" s="133"/>
      <c r="C39" s="134">
        <v>2</v>
      </c>
      <c r="D39" s="135" t="s">
        <v>102</v>
      </c>
      <c r="E39" s="110" t="s">
        <v>100</v>
      </c>
      <c r="F39" s="112" t="s">
        <v>25</v>
      </c>
      <c r="G39" s="112" t="s">
        <v>103</v>
      </c>
      <c r="H39" s="35" t="s">
        <v>20</v>
      </c>
      <c r="I39" s="136">
        <v>36.299999999999997</v>
      </c>
      <c r="J39" s="28">
        <v>2</v>
      </c>
      <c r="K39" s="137">
        <f>I39*J39</f>
        <v>72.599999999999994</v>
      </c>
      <c r="L39" s="28">
        <v>72.5</v>
      </c>
      <c r="M39" s="28">
        <v>6.6959999999999997</v>
      </c>
      <c r="N39" s="28">
        <f t="shared" ref="N39:N43" si="3">M39*J39</f>
        <v>13.391999999999999</v>
      </c>
      <c r="O39" s="31">
        <f>SUM(K38:K60)</f>
        <v>922.73000000000013</v>
      </c>
    </row>
    <row r="40" spans="1:21" ht="15" x14ac:dyDescent="0.2">
      <c r="A40" s="132"/>
      <c r="B40" s="133"/>
      <c r="C40" s="134">
        <v>3</v>
      </c>
      <c r="D40" s="135" t="s">
        <v>104</v>
      </c>
      <c r="E40" s="110" t="s">
        <v>100</v>
      </c>
      <c r="F40" s="112" t="s">
        <v>25</v>
      </c>
      <c r="G40" s="111" t="s">
        <v>105</v>
      </c>
      <c r="H40" s="35" t="s">
        <v>20</v>
      </c>
      <c r="I40" s="136">
        <v>12.9</v>
      </c>
      <c r="J40" s="28">
        <v>4</v>
      </c>
      <c r="K40" s="137">
        <f>I40*J40</f>
        <v>51.6</v>
      </c>
      <c r="L40" s="28">
        <v>20</v>
      </c>
      <c r="M40" s="28">
        <v>1.86</v>
      </c>
      <c r="N40" s="28">
        <f t="shared" si="3"/>
        <v>7.44</v>
      </c>
      <c r="O40" s="36"/>
    </row>
    <row r="41" spans="1:21" ht="15" x14ac:dyDescent="0.2">
      <c r="A41" s="132"/>
      <c r="B41" s="133"/>
      <c r="C41" s="134">
        <v>4</v>
      </c>
      <c r="D41" s="135" t="s">
        <v>106</v>
      </c>
      <c r="E41" s="135" t="s">
        <v>24</v>
      </c>
      <c r="F41" s="111" t="s">
        <v>25</v>
      </c>
      <c r="G41" s="112" t="s">
        <v>103</v>
      </c>
      <c r="H41" s="35" t="s">
        <v>20</v>
      </c>
      <c r="I41" s="136">
        <v>29.55</v>
      </c>
      <c r="J41" s="28">
        <v>1</v>
      </c>
      <c r="K41" s="137">
        <f t="shared" ref="K41" si="4">I41*J41</f>
        <v>29.55</v>
      </c>
      <c r="L41" s="28">
        <v>57</v>
      </c>
      <c r="M41" s="28">
        <v>5.3</v>
      </c>
      <c r="N41" s="28">
        <f t="shared" si="3"/>
        <v>5.3</v>
      </c>
      <c r="O41" s="36" t="s">
        <v>107</v>
      </c>
    </row>
    <row r="42" spans="1:21" ht="15" x14ac:dyDescent="0.2">
      <c r="A42" s="132"/>
      <c r="B42" s="133"/>
      <c r="C42" s="134">
        <v>5</v>
      </c>
      <c r="D42" s="135" t="s">
        <v>108</v>
      </c>
      <c r="E42" s="135" t="s">
        <v>17</v>
      </c>
      <c r="F42" s="112" t="s">
        <v>18</v>
      </c>
      <c r="G42" s="112"/>
      <c r="H42" s="35" t="s">
        <v>20</v>
      </c>
      <c r="I42" s="136">
        <v>53</v>
      </c>
      <c r="J42" s="28">
        <v>2</v>
      </c>
      <c r="K42" s="137">
        <f>I42*J42</f>
        <v>106</v>
      </c>
      <c r="L42" s="28">
        <v>75.5</v>
      </c>
      <c r="M42" s="28">
        <v>10.125</v>
      </c>
      <c r="N42" s="28">
        <f t="shared" si="3"/>
        <v>20.25</v>
      </c>
      <c r="O42" s="138">
        <f>SUM(N38:N60)</f>
        <v>159.35000000000002</v>
      </c>
    </row>
    <row r="43" spans="1:21" ht="15" x14ac:dyDescent="0.2">
      <c r="A43" s="132"/>
      <c r="B43" s="133"/>
      <c r="C43" s="134">
        <v>6</v>
      </c>
      <c r="D43" s="110" t="s">
        <v>109</v>
      </c>
      <c r="E43" s="135" t="s">
        <v>110</v>
      </c>
      <c r="F43" s="111"/>
      <c r="G43" s="111" t="s">
        <v>111</v>
      </c>
      <c r="H43" s="28" t="s">
        <v>71</v>
      </c>
      <c r="I43" s="136">
        <v>32.5</v>
      </c>
      <c r="J43" s="28">
        <v>1</v>
      </c>
      <c r="K43" s="137">
        <f>I43*J43</f>
        <v>32.5</v>
      </c>
      <c r="L43" s="35" t="s">
        <v>112</v>
      </c>
      <c r="M43" s="35">
        <v>5</v>
      </c>
      <c r="N43" s="35">
        <f t="shared" si="3"/>
        <v>5</v>
      </c>
      <c r="O43" s="139"/>
    </row>
    <row r="44" spans="1:21" ht="16" thickBot="1" x14ac:dyDescent="0.25">
      <c r="A44" s="132"/>
      <c r="B44" s="133"/>
      <c r="C44" s="140">
        <v>7</v>
      </c>
      <c r="D44" s="141" t="s">
        <v>113</v>
      </c>
      <c r="E44" s="142" t="s">
        <v>114</v>
      </c>
      <c r="F44" s="143"/>
      <c r="G44" s="143" t="s">
        <v>115</v>
      </c>
      <c r="H44" s="44" t="s">
        <v>88</v>
      </c>
      <c r="I44" s="144">
        <v>32.880000000000003</v>
      </c>
      <c r="J44" s="74">
        <v>2</v>
      </c>
      <c r="K44" s="145">
        <f>J44*I44</f>
        <v>65.760000000000005</v>
      </c>
      <c r="L44" s="44">
        <v>96</v>
      </c>
      <c r="M44" s="44">
        <v>10</v>
      </c>
      <c r="N44" s="44">
        <f>M44*J44</f>
        <v>20</v>
      </c>
      <c r="O44" s="123"/>
      <c r="P44" s="195"/>
    </row>
    <row r="45" spans="1:21" ht="16" thickBot="1" x14ac:dyDescent="0.25">
      <c r="A45" s="146"/>
      <c r="B45" s="147"/>
      <c r="C45" s="148"/>
      <c r="D45" s="149"/>
      <c r="E45" s="150"/>
      <c r="F45" s="151"/>
      <c r="G45" s="151"/>
      <c r="H45" s="155"/>
      <c r="I45" s="152"/>
      <c r="J45" s="153"/>
      <c r="K45" s="154"/>
      <c r="L45" s="155"/>
      <c r="M45" s="155"/>
      <c r="N45" s="155"/>
      <c r="O45" s="156"/>
    </row>
    <row r="46" spans="1:21" ht="15" x14ac:dyDescent="0.2">
      <c r="A46" s="157" t="s">
        <v>116</v>
      </c>
      <c r="B46" s="158">
        <f>SUM(K46:K48)</f>
        <v>109.4</v>
      </c>
      <c r="C46" s="159">
        <v>1</v>
      </c>
      <c r="D46" s="127" t="s">
        <v>34</v>
      </c>
      <c r="E46" s="160" t="s">
        <v>35</v>
      </c>
      <c r="F46" s="127" t="s">
        <v>36</v>
      </c>
      <c r="G46" s="128"/>
      <c r="H46" s="64" t="s">
        <v>20</v>
      </c>
      <c r="I46" s="129">
        <v>3.5</v>
      </c>
      <c r="J46" s="64">
        <v>16</v>
      </c>
      <c r="K46" s="130">
        <f>I46*J46</f>
        <v>56</v>
      </c>
      <c r="L46" s="63"/>
      <c r="M46" s="64">
        <v>0.26300000000000001</v>
      </c>
      <c r="N46" s="17">
        <f>M46*J46</f>
        <v>4.2080000000000002</v>
      </c>
      <c r="O46" s="65"/>
    </row>
    <row r="47" spans="1:21" ht="15" x14ac:dyDescent="0.2">
      <c r="A47" s="161"/>
      <c r="B47" s="162"/>
      <c r="C47" s="163">
        <v>2</v>
      </c>
      <c r="D47" s="110" t="s">
        <v>117</v>
      </c>
      <c r="E47" s="135" t="s">
        <v>118</v>
      </c>
      <c r="F47" s="111" t="s">
        <v>119</v>
      </c>
      <c r="G47" s="111" t="s">
        <v>120</v>
      </c>
      <c r="H47" s="35" t="s">
        <v>20</v>
      </c>
      <c r="I47" s="113">
        <v>13.35</v>
      </c>
      <c r="J47" s="28">
        <v>4</v>
      </c>
      <c r="K47" s="137">
        <f>J47*I47</f>
        <v>53.4</v>
      </c>
      <c r="L47" s="35"/>
      <c r="M47" s="35">
        <v>0.76</v>
      </c>
      <c r="N47" s="28">
        <f>M47*J47</f>
        <v>3.04</v>
      </c>
      <c r="O47" s="70"/>
    </row>
    <row r="48" spans="1:21" ht="15" x14ac:dyDescent="0.2">
      <c r="A48" s="161"/>
      <c r="B48" s="162"/>
      <c r="C48" s="164"/>
      <c r="D48" s="110"/>
      <c r="E48" s="135"/>
      <c r="F48" s="111"/>
      <c r="G48" s="111"/>
      <c r="H48" s="35"/>
      <c r="I48" s="113"/>
      <c r="J48" s="28"/>
      <c r="K48" s="137">
        <f>I48*J48</f>
        <v>0</v>
      </c>
      <c r="L48" s="35"/>
      <c r="M48" s="35">
        <v>4.1000000000000002E-2</v>
      </c>
      <c r="N48" s="28">
        <f>M48*J48</f>
        <v>0</v>
      </c>
      <c r="O48" s="70"/>
    </row>
    <row r="49" spans="1:15" ht="16" thickBot="1" x14ac:dyDescent="0.25">
      <c r="A49" s="165"/>
      <c r="B49" s="166"/>
      <c r="C49" s="167"/>
      <c r="D49" s="142"/>
      <c r="E49" s="142"/>
      <c r="F49" s="143"/>
      <c r="G49" s="143"/>
      <c r="H49" s="44"/>
      <c r="I49" s="168"/>
      <c r="J49" s="74"/>
      <c r="K49" s="145"/>
      <c r="L49" s="44"/>
      <c r="M49" s="44"/>
      <c r="N49" s="74"/>
      <c r="O49" s="75"/>
    </row>
    <row r="50" spans="1:15" ht="16" thickBot="1" x14ac:dyDescent="0.25">
      <c r="A50" s="169"/>
      <c r="B50" s="170"/>
      <c r="C50" s="148"/>
      <c r="D50" s="171"/>
      <c r="E50" s="171"/>
      <c r="F50" s="150"/>
      <c r="G50" s="150"/>
      <c r="H50" s="155"/>
      <c r="I50" s="152"/>
      <c r="J50" s="153"/>
      <c r="K50" s="172"/>
      <c r="L50" s="155"/>
      <c r="M50" s="155"/>
      <c r="N50" s="153"/>
      <c r="O50" s="173"/>
    </row>
    <row r="51" spans="1:15" ht="15" customHeight="1" x14ac:dyDescent="0.2">
      <c r="A51" s="174" t="s">
        <v>121</v>
      </c>
      <c r="B51" s="125">
        <f>SUM(K51:K59)</f>
        <v>397.62</v>
      </c>
      <c r="C51" s="175">
        <f>C49+1</f>
        <v>1</v>
      </c>
      <c r="D51" s="127" t="s">
        <v>122</v>
      </c>
      <c r="E51" s="176"/>
      <c r="F51" s="177" t="s">
        <v>60</v>
      </c>
      <c r="G51" s="177" t="s">
        <v>123</v>
      </c>
      <c r="H51" s="64" t="s">
        <v>88</v>
      </c>
      <c r="I51" s="129">
        <v>12.98</v>
      </c>
      <c r="J51" s="178">
        <v>4</v>
      </c>
      <c r="K51" s="130">
        <f>I51*J51</f>
        <v>51.92</v>
      </c>
      <c r="L51" s="64"/>
      <c r="M51" s="64">
        <v>12</v>
      </c>
      <c r="N51" s="17">
        <f>M51*J51</f>
        <v>48</v>
      </c>
      <c r="O51" s="65"/>
    </row>
    <row r="52" spans="1:15" ht="15" x14ac:dyDescent="0.2">
      <c r="A52" s="179"/>
      <c r="B52" s="133"/>
      <c r="C52" s="67">
        <f t="shared" si="1"/>
        <v>2</v>
      </c>
      <c r="D52" s="110" t="s">
        <v>124</v>
      </c>
      <c r="E52" s="180"/>
      <c r="F52" s="111" t="s">
        <v>125</v>
      </c>
      <c r="G52" s="135" t="s">
        <v>126</v>
      </c>
      <c r="H52" s="35" t="s">
        <v>88</v>
      </c>
      <c r="I52" s="113">
        <v>19.55</v>
      </c>
      <c r="J52" s="28">
        <v>2</v>
      </c>
      <c r="K52" s="137">
        <f>J52*I52</f>
        <v>39.1</v>
      </c>
      <c r="L52" s="35"/>
      <c r="M52" s="35">
        <v>5</v>
      </c>
      <c r="N52" s="35">
        <f>M52*J52</f>
        <v>10</v>
      </c>
      <c r="O52" s="70"/>
    </row>
    <row r="53" spans="1:15" ht="15" x14ac:dyDescent="0.2">
      <c r="A53" s="179"/>
      <c r="B53" s="133"/>
      <c r="C53" s="67">
        <f t="shared" si="1"/>
        <v>3</v>
      </c>
      <c r="D53" s="110" t="s">
        <v>127</v>
      </c>
      <c r="E53" s="110" t="s">
        <v>128</v>
      </c>
      <c r="F53" s="111"/>
      <c r="G53" s="111" t="s">
        <v>129</v>
      </c>
      <c r="H53" s="28" t="s">
        <v>88</v>
      </c>
      <c r="I53" s="113">
        <v>18.98</v>
      </c>
      <c r="J53" s="28">
        <v>1</v>
      </c>
      <c r="K53" s="137">
        <f>I53</f>
        <v>18.98</v>
      </c>
      <c r="L53" s="35"/>
      <c r="M53" s="35"/>
      <c r="N53" s="35"/>
      <c r="O53" s="70"/>
    </row>
    <row r="54" spans="1:15" ht="15" x14ac:dyDescent="0.2">
      <c r="A54" s="179"/>
      <c r="B54" s="133"/>
      <c r="C54" s="67">
        <f t="shared" si="1"/>
        <v>4</v>
      </c>
      <c r="D54" s="110" t="s">
        <v>130</v>
      </c>
      <c r="E54" s="135" t="s">
        <v>131</v>
      </c>
      <c r="F54" s="111"/>
      <c r="G54" s="181" t="s">
        <v>132</v>
      </c>
      <c r="H54" s="35" t="s">
        <v>88</v>
      </c>
      <c r="I54" s="113">
        <v>31.98</v>
      </c>
      <c r="J54" s="28">
        <v>1</v>
      </c>
      <c r="K54" s="137">
        <f>I54</f>
        <v>31.98</v>
      </c>
      <c r="L54" s="35"/>
      <c r="M54" s="35"/>
      <c r="N54" s="35"/>
      <c r="O54" s="70"/>
    </row>
    <row r="55" spans="1:15" ht="15" x14ac:dyDescent="0.2">
      <c r="A55" s="179"/>
      <c r="B55" s="133"/>
      <c r="C55" s="67">
        <f t="shared" si="1"/>
        <v>5</v>
      </c>
      <c r="D55" s="110" t="s">
        <v>133</v>
      </c>
      <c r="E55" s="135" t="s">
        <v>131</v>
      </c>
      <c r="F55" s="111"/>
      <c r="G55" s="111" t="s">
        <v>134</v>
      </c>
      <c r="H55" s="35" t="s">
        <v>88</v>
      </c>
      <c r="I55" s="113">
        <v>43.98</v>
      </c>
      <c r="J55" s="28">
        <v>1</v>
      </c>
      <c r="K55" s="137">
        <f>I55</f>
        <v>43.98</v>
      </c>
      <c r="L55" s="35"/>
      <c r="M55" s="35"/>
      <c r="N55" s="35"/>
      <c r="O55" s="70"/>
    </row>
    <row r="56" spans="1:15" ht="15" x14ac:dyDescent="0.2">
      <c r="A56" s="179"/>
      <c r="B56" s="133"/>
      <c r="C56" s="67">
        <f t="shared" si="1"/>
        <v>6</v>
      </c>
      <c r="D56" s="110" t="s">
        <v>96</v>
      </c>
      <c r="E56" s="110"/>
      <c r="F56" s="111"/>
      <c r="G56" s="111" t="s">
        <v>97</v>
      </c>
      <c r="H56" s="28" t="s">
        <v>88</v>
      </c>
      <c r="I56" s="113">
        <v>22.71</v>
      </c>
      <c r="J56" s="28">
        <v>1</v>
      </c>
      <c r="K56" s="137">
        <f>I56</f>
        <v>22.71</v>
      </c>
      <c r="L56" s="35"/>
      <c r="M56" s="35">
        <v>5</v>
      </c>
      <c r="N56" s="35">
        <v>5</v>
      </c>
      <c r="O56" s="70"/>
    </row>
    <row r="57" spans="1:15" ht="15" x14ac:dyDescent="0.2">
      <c r="A57" s="179"/>
      <c r="B57" s="133"/>
      <c r="C57" s="67">
        <f t="shared" si="1"/>
        <v>7</v>
      </c>
      <c r="D57" s="180" t="s">
        <v>135</v>
      </c>
      <c r="E57" s="180" t="s">
        <v>136</v>
      </c>
      <c r="F57" s="112" t="s">
        <v>137</v>
      </c>
      <c r="G57" s="112" t="s">
        <v>138</v>
      </c>
      <c r="H57" s="28" t="s">
        <v>88</v>
      </c>
      <c r="I57" s="113">
        <v>12.98</v>
      </c>
      <c r="J57" s="28">
        <v>2</v>
      </c>
      <c r="K57" s="137">
        <f>J57*I57</f>
        <v>25.96</v>
      </c>
      <c r="L57" s="28"/>
      <c r="M57" s="28">
        <v>2</v>
      </c>
      <c r="N57" s="28">
        <f>M57*J57</f>
        <v>4</v>
      </c>
      <c r="O57" s="70"/>
    </row>
    <row r="58" spans="1:15" ht="15" x14ac:dyDescent="0.2">
      <c r="A58" s="179"/>
      <c r="B58" s="133"/>
      <c r="C58" s="67">
        <f t="shared" si="1"/>
        <v>8</v>
      </c>
      <c r="D58" s="110" t="s">
        <v>139</v>
      </c>
      <c r="E58" s="110" t="s">
        <v>140</v>
      </c>
      <c r="F58" s="112"/>
      <c r="G58" s="112" t="s">
        <v>141</v>
      </c>
      <c r="H58" s="35" t="s">
        <v>71</v>
      </c>
      <c r="I58" s="136">
        <v>14.99</v>
      </c>
      <c r="J58" s="28">
        <v>1</v>
      </c>
      <c r="K58" s="137">
        <f>J58*I58</f>
        <v>14.99</v>
      </c>
      <c r="L58" s="28"/>
      <c r="M58" s="28">
        <v>2</v>
      </c>
      <c r="N58" s="28">
        <f>M58</f>
        <v>2</v>
      </c>
      <c r="O58" s="70"/>
    </row>
    <row r="59" spans="1:15" ht="16" thickBot="1" x14ac:dyDescent="0.25">
      <c r="A59" s="182"/>
      <c r="B59" s="183"/>
      <c r="C59" s="72">
        <f t="shared" si="1"/>
        <v>9</v>
      </c>
      <c r="D59" s="142" t="s">
        <v>142</v>
      </c>
      <c r="E59" s="141" t="s">
        <v>143</v>
      </c>
      <c r="F59" s="143"/>
      <c r="G59" s="143" t="s">
        <v>144</v>
      </c>
      <c r="H59" s="44" t="s">
        <v>145</v>
      </c>
      <c r="I59" s="144">
        <v>74</v>
      </c>
      <c r="J59" s="74">
        <v>2</v>
      </c>
      <c r="K59" s="145">
        <f>J59*I59</f>
        <v>148</v>
      </c>
      <c r="L59" s="74"/>
      <c r="M59" s="74"/>
      <c r="N59" s="74"/>
      <c r="O59" s="75"/>
    </row>
    <row r="60" spans="1:15" ht="15" x14ac:dyDescent="0.2">
      <c r="A60" s="58"/>
      <c r="B60" s="58"/>
      <c r="C60" s="48"/>
      <c r="D60" s="195"/>
      <c r="E60" s="195"/>
      <c r="F60" s="196"/>
      <c r="G60" s="197"/>
      <c r="H60" s="55"/>
      <c r="I60" s="202"/>
      <c r="J60" s="203"/>
      <c r="K60" s="204"/>
      <c r="L60" s="203"/>
      <c r="M60" s="203"/>
      <c r="N60" s="203"/>
      <c r="O60" s="195"/>
    </row>
    <row r="61" spans="1:15" ht="16" x14ac:dyDescent="0.2">
      <c r="A61" s="198"/>
      <c r="B61" s="199"/>
      <c r="C61" s="191"/>
      <c r="D61" s="195"/>
      <c r="E61" s="58"/>
      <c r="G61" s="200" t="s">
        <v>146</v>
      </c>
      <c r="H61" s="185">
        <f>O11</f>
        <v>1239.6099999999999</v>
      </c>
      <c r="I61" s="202"/>
      <c r="J61" s="186" t="s">
        <v>147</v>
      </c>
      <c r="K61" s="187">
        <f>SUM(K9:K60)</f>
        <v>2162.34</v>
      </c>
      <c r="L61" s="55"/>
      <c r="M61" s="55"/>
      <c r="N61" s="188">
        <f>SUM(N9:N60)</f>
        <v>377.21480000000008</v>
      </c>
      <c r="O61" s="103"/>
    </row>
    <row r="62" spans="1:15" ht="16" customHeight="1" x14ac:dyDescent="0.2">
      <c r="A62" s="198"/>
      <c r="B62" s="199"/>
      <c r="C62" s="199"/>
      <c r="D62" s="201"/>
      <c r="E62" s="58"/>
      <c r="F62" s="58"/>
      <c r="G62" s="58"/>
      <c r="H62" s="58"/>
      <c r="I62" s="58"/>
      <c r="J62" s="58"/>
      <c r="K62" s="58"/>
      <c r="L62" s="58"/>
      <c r="M62" s="58"/>
      <c r="N62" s="58"/>
      <c r="O62" s="195"/>
    </row>
    <row r="63" spans="1:15" ht="16" customHeight="1" x14ac:dyDescent="0.2">
      <c r="A63" s="198"/>
      <c r="B63" s="199"/>
      <c r="C63" s="199"/>
      <c r="D63" s="58"/>
      <c r="E63" s="58"/>
      <c r="F63" s="58"/>
      <c r="G63" s="58"/>
      <c r="H63" s="58"/>
      <c r="I63" s="58"/>
      <c r="J63" s="58"/>
      <c r="K63" s="58"/>
      <c r="L63" s="58"/>
      <c r="M63" s="58"/>
      <c r="N63" s="58"/>
      <c r="O63" s="195"/>
    </row>
    <row r="64" spans="1:15" ht="16" customHeight="1" x14ac:dyDescent="0.2">
      <c r="A64" s="198"/>
      <c r="B64" s="199"/>
      <c r="C64" s="199"/>
      <c r="D64" s="58"/>
      <c r="E64" s="58"/>
      <c r="F64" s="58"/>
      <c r="G64" s="58"/>
      <c r="H64" s="58"/>
      <c r="I64" s="58"/>
      <c r="J64" s="58"/>
      <c r="K64" s="58"/>
      <c r="L64" s="58"/>
      <c r="M64" s="58"/>
      <c r="N64" s="58"/>
      <c r="O64" s="195"/>
    </row>
    <row r="65" spans="1:15" ht="15" x14ac:dyDescent="0.2">
      <c r="A65" s="198"/>
      <c r="B65" s="199"/>
      <c r="C65" s="199"/>
      <c r="D65" s="58"/>
      <c r="E65" s="58"/>
      <c r="F65" s="58"/>
      <c r="G65" s="58"/>
      <c r="H65" s="58"/>
      <c r="I65" s="58"/>
      <c r="J65" s="58"/>
      <c r="K65" s="58"/>
      <c r="L65" s="58"/>
      <c r="M65" s="58"/>
      <c r="N65" s="58"/>
      <c r="O65" s="195"/>
    </row>
    <row r="66" spans="1:15" ht="15" x14ac:dyDescent="0.2">
      <c r="A66" s="198"/>
      <c r="B66" s="199"/>
      <c r="C66" s="191"/>
      <c r="D66" s="58"/>
      <c r="E66" s="58"/>
      <c r="F66" s="58"/>
      <c r="G66" s="58"/>
      <c r="H66" s="58"/>
      <c r="I66" s="192"/>
      <c r="J66" s="192"/>
      <c r="K66" s="192"/>
      <c r="L66" s="192"/>
      <c r="M66" s="192"/>
      <c r="N66" s="192"/>
      <c r="O66" s="195"/>
    </row>
    <row r="67" spans="1:15" ht="15" x14ac:dyDescent="0.2">
      <c r="A67" s="198"/>
      <c r="B67" s="199"/>
      <c r="C67" s="191"/>
      <c r="D67" s="58"/>
      <c r="E67" s="58"/>
      <c r="F67" s="58"/>
      <c r="G67" s="58"/>
      <c r="H67" s="58"/>
      <c r="I67" s="192"/>
      <c r="J67" s="192"/>
      <c r="K67" s="192"/>
      <c r="L67" s="192"/>
      <c r="M67" s="192"/>
      <c r="N67" s="192"/>
      <c r="O67" s="195"/>
    </row>
    <row r="68" spans="1:15" ht="2" customHeight="1" x14ac:dyDescent="0.2">
      <c r="A68" s="184"/>
      <c r="B68" s="189"/>
      <c r="O68" s="103"/>
    </row>
  </sheetData>
  <mergeCells count="20">
    <mergeCell ref="A51:A59"/>
    <mergeCell ref="B51:B59"/>
    <mergeCell ref="A33:A36"/>
    <mergeCell ref="B33:B36"/>
    <mergeCell ref="A38:A44"/>
    <mergeCell ref="B38:B44"/>
    <mergeCell ref="A46:A49"/>
    <mergeCell ref="B46:B49"/>
    <mergeCell ref="A15:A20"/>
    <mergeCell ref="B15:B20"/>
    <mergeCell ref="A24:A26"/>
    <mergeCell ref="B24:B26"/>
    <mergeCell ref="A28:A31"/>
    <mergeCell ref="B28:B31"/>
    <mergeCell ref="D2:N2"/>
    <mergeCell ref="D3:N6"/>
    <mergeCell ref="A9:A13"/>
    <mergeCell ref="B9:B13"/>
    <mergeCell ref="C9:C10"/>
    <mergeCell ref="O9:O10"/>
  </mergeCells>
  <conditionalFormatting sqref="K9:K10 K13 K19 K24:K26 K38:K45 K61 K28:K31">
    <cfRule type="cellIs" dxfId="41" priority="41" operator="greaterThan">
      <formula>0</formula>
    </cfRule>
  </conditionalFormatting>
  <conditionalFormatting sqref="K9:K10 K13 K19 K24:K26 K38:K45 K61 K28:K31">
    <cfRule type="cellIs" dxfId="40" priority="42" operator="equal">
      <formula>0</formula>
    </cfRule>
  </conditionalFormatting>
  <conditionalFormatting sqref="K57">
    <cfRule type="cellIs" dxfId="39" priority="39" operator="greaterThan">
      <formula>0</formula>
    </cfRule>
  </conditionalFormatting>
  <conditionalFormatting sqref="K57">
    <cfRule type="cellIs" dxfId="38" priority="40" operator="equal">
      <formula>0</formula>
    </cfRule>
  </conditionalFormatting>
  <conditionalFormatting sqref="K58">
    <cfRule type="cellIs" dxfId="37" priority="37" operator="greaterThan">
      <formula>0</formula>
    </cfRule>
  </conditionalFormatting>
  <conditionalFormatting sqref="K58">
    <cfRule type="cellIs" dxfId="36" priority="38" operator="equal">
      <formula>0</formula>
    </cfRule>
  </conditionalFormatting>
  <conditionalFormatting sqref="N61">
    <cfRule type="cellIs" dxfId="35" priority="35" operator="greaterThan">
      <formula>0</formula>
    </cfRule>
  </conditionalFormatting>
  <conditionalFormatting sqref="N61">
    <cfRule type="cellIs" dxfId="34" priority="36" operator="equal">
      <formula>0</formula>
    </cfRule>
  </conditionalFormatting>
  <conditionalFormatting sqref="K15">
    <cfRule type="cellIs" dxfId="33" priority="33" operator="greaterThan">
      <formula>0</formula>
    </cfRule>
  </conditionalFormatting>
  <conditionalFormatting sqref="K15">
    <cfRule type="cellIs" dxfId="32" priority="34" operator="equal">
      <formula>0</formula>
    </cfRule>
  </conditionalFormatting>
  <conditionalFormatting sqref="K20">
    <cfRule type="cellIs" dxfId="31" priority="29" operator="greaterThan">
      <formula>0</formula>
    </cfRule>
  </conditionalFormatting>
  <conditionalFormatting sqref="K20">
    <cfRule type="cellIs" dxfId="30" priority="30" operator="equal">
      <formula>0</formula>
    </cfRule>
  </conditionalFormatting>
  <conditionalFormatting sqref="K16:K17">
    <cfRule type="cellIs" dxfId="29" priority="31" operator="greaterThan">
      <formula>0</formula>
    </cfRule>
  </conditionalFormatting>
  <conditionalFormatting sqref="K16:K17">
    <cfRule type="cellIs" dxfId="28" priority="32" operator="equal">
      <formula>0</formula>
    </cfRule>
  </conditionalFormatting>
  <conditionalFormatting sqref="K51">
    <cfRule type="cellIs" dxfId="27" priority="17" operator="greaterThan">
      <formula>0</formula>
    </cfRule>
  </conditionalFormatting>
  <conditionalFormatting sqref="K51">
    <cfRule type="cellIs" dxfId="26" priority="18" operator="equal">
      <formula>0</formula>
    </cfRule>
  </conditionalFormatting>
  <conditionalFormatting sqref="K22">
    <cfRule type="cellIs" dxfId="25" priority="27" operator="greaterThan">
      <formula>0</formula>
    </cfRule>
  </conditionalFormatting>
  <conditionalFormatting sqref="K22">
    <cfRule type="cellIs" dxfId="24" priority="28" operator="equal">
      <formula>0</formula>
    </cfRule>
  </conditionalFormatting>
  <conditionalFormatting sqref="K54:K56">
    <cfRule type="cellIs" dxfId="23" priority="25" operator="greaterThan">
      <formula>0</formula>
    </cfRule>
  </conditionalFormatting>
  <conditionalFormatting sqref="K54:K56">
    <cfRule type="cellIs" dxfId="22" priority="26" operator="equal">
      <formula>0</formula>
    </cfRule>
  </conditionalFormatting>
  <conditionalFormatting sqref="K49">
    <cfRule type="cellIs" dxfId="21" priority="21" operator="greaterThan">
      <formula>0</formula>
    </cfRule>
  </conditionalFormatting>
  <conditionalFormatting sqref="K49">
    <cfRule type="cellIs" dxfId="20" priority="22" operator="equal">
      <formula>0</formula>
    </cfRule>
  </conditionalFormatting>
  <conditionalFormatting sqref="K47:K48">
    <cfRule type="cellIs" dxfId="19" priority="23" operator="greaterThan">
      <formula>0</formula>
    </cfRule>
  </conditionalFormatting>
  <conditionalFormatting sqref="K47:K48">
    <cfRule type="cellIs" dxfId="18" priority="24" operator="equal">
      <formula>0</formula>
    </cfRule>
  </conditionalFormatting>
  <conditionalFormatting sqref="K52:K53">
    <cfRule type="cellIs" dxfId="17" priority="19" operator="greaterThan">
      <formula>0</formula>
    </cfRule>
  </conditionalFormatting>
  <conditionalFormatting sqref="K52:K53">
    <cfRule type="cellIs" dxfId="16" priority="20" operator="equal">
      <formula>0</formula>
    </cfRule>
  </conditionalFormatting>
  <conditionalFormatting sqref="K43">
    <cfRule type="cellIs" dxfId="15" priority="15" operator="greaterThan">
      <formula>0</formula>
    </cfRule>
  </conditionalFormatting>
  <conditionalFormatting sqref="K43">
    <cfRule type="cellIs" dxfId="14" priority="16" operator="equal">
      <formula>0</formula>
    </cfRule>
  </conditionalFormatting>
  <conditionalFormatting sqref="K11">
    <cfRule type="cellIs" dxfId="13" priority="13" operator="greaterThan">
      <formula>0</formula>
    </cfRule>
  </conditionalFormatting>
  <conditionalFormatting sqref="K11">
    <cfRule type="cellIs" dxfId="12" priority="14" operator="equal">
      <formula>0</formula>
    </cfRule>
  </conditionalFormatting>
  <conditionalFormatting sqref="K18">
    <cfRule type="cellIs" dxfId="11" priority="11" operator="greaterThan">
      <formula>0</formula>
    </cfRule>
  </conditionalFormatting>
  <conditionalFormatting sqref="K18">
    <cfRule type="cellIs" dxfId="10" priority="12" operator="equal">
      <formula>0</formula>
    </cfRule>
  </conditionalFormatting>
  <conditionalFormatting sqref="K59">
    <cfRule type="cellIs" dxfId="9" priority="9" operator="greaterThan">
      <formula>0</formula>
    </cfRule>
  </conditionalFormatting>
  <conditionalFormatting sqref="K59">
    <cfRule type="cellIs" dxfId="8" priority="10" operator="equal">
      <formula>0</formula>
    </cfRule>
  </conditionalFormatting>
  <conditionalFormatting sqref="K46">
    <cfRule type="cellIs" dxfId="7" priority="7" operator="greaterThan">
      <formula>0</formula>
    </cfRule>
  </conditionalFormatting>
  <conditionalFormatting sqref="K46">
    <cfRule type="cellIs" dxfId="6" priority="8" operator="equal">
      <formula>0</formula>
    </cfRule>
  </conditionalFormatting>
  <conditionalFormatting sqref="K12">
    <cfRule type="cellIs" dxfId="5" priority="5" operator="greaterThan">
      <formula>0</formula>
    </cfRule>
  </conditionalFormatting>
  <conditionalFormatting sqref="K12">
    <cfRule type="cellIs" dxfId="4" priority="6" operator="equal">
      <formula>0</formula>
    </cfRule>
  </conditionalFormatting>
  <conditionalFormatting sqref="K42">
    <cfRule type="cellIs" dxfId="3" priority="3" operator="greaterThan">
      <formula>0</formula>
    </cfRule>
  </conditionalFormatting>
  <conditionalFormatting sqref="K42">
    <cfRule type="cellIs" dxfId="2" priority="4" operator="equal">
      <formula>0</formula>
    </cfRule>
  </conditionalFormatting>
  <conditionalFormatting sqref="K33:K36">
    <cfRule type="cellIs" dxfId="1" priority="1" operator="greaterThan">
      <formula>0</formula>
    </cfRule>
  </conditionalFormatting>
  <conditionalFormatting sqref="K33:K36">
    <cfRule type="cellIs" dxfId="0" priority="2" operator="equal">
      <formula>0</formula>
    </cfRule>
  </conditionalFormatting>
  <hyperlinks>
    <hyperlink ref="G54" r:id="rId1" xr:uid="{DF743196-C2FD-E14B-868B-9DB4A4B39CF2}"/>
    <hyperlink ref="G25" r:id="rId2" display="https://www.amazon.com/Pack-13mm-Ball-Studs-Hardware/dp/B076FH37S2/ref=asc_df_B076FH37S2/?tag=hyprod-20&amp;linkCode=df0&amp;hvadid=309898128610&amp;hvpos=&amp;hvnetw=g&amp;hvrand=10612513555931173066&amp;hvpone=&amp;hvptwo=&amp;hvqmt=&amp;hvdev=c&amp;hvdvcmdl=&amp;hvlocint=&amp;hvlocphy=1024429&amp;hvtargid=pla-568420262042&amp;th=1" xr:uid="{A809426B-3DC5-1C42-BADC-CB7B75F51A4E}"/>
  </hyperlinks>
  <pageMargins left="0.7" right="0.7" top="0.75" bottom="0.75" header="0.3" footer="0.3"/>
  <pageSetup scale="45"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Kit Camper 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Batterson</dc:creator>
  <cp:lastModifiedBy>Philip Batterson</cp:lastModifiedBy>
  <dcterms:created xsi:type="dcterms:W3CDTF">2022-02-24T21:23:25Z</dcterms:created>
  <dcterms:modified xsi:type="dcterms:W3CDTF">2022-02-24T21:41:38Z</dcterms:modified>
</cp:coreProperties>
</file>